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 - Všeobecné položky " sheetId="2" r:id="rId2"/>
    <sheet name="SO 101 - Zpevněné plochy" sheetId="3" r:id="rId3"/>
    <sheet name="SO 401 - Veřejné osvětlení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001 - Všeobecné položky '!$C$76:$K$86</definedName>
    <definedName name="_xlnm.Print_Area" localSheetId="1">'SO 001 - Všeobecné položky '!$C$4:$J$36,'SO 001 - Všeobecné položky '!$C$42:$J$58,'SO 001 - Všeobecné položky '!$C$64:$K$86</definedName>
    <definedName name="_xlnm.Print_Titles" localSheetId="1">'SO 001 - Všeobecné položky '!$76:$76</definedName>
    <definedName name="_xlnm._FilterDatabase" localSheetId="2" hidden="1">'SO 101 - Zpevněné plochy'!$C$88:$K$374</definedName>
    <definedName name="_xlnm.Print_Area" localSheetId="2">'SO 101 - Zpevněné plochy'!$C$4:$J$36,'SO 101 - Zpevněné plochy'!$C$42:$J$70,'SO 101 - Zpevněné plochy'!$C$76:$K$374</definedName>
    <definedName name="_xlnm.Print_Titles" localSheetId="2">'SO 101 - Zpevněné plochy'!$88:$88</definedName>
    <definedName name="_xlnm._FilterDatabase" localSheetId="3" hidden="1">'SO 401 - Veřejné osvětlení'!$C$77:$K$81</definedName>
    <definedName name="_xlnm.Print_Area" localSheetId="3">'SO 401 - Veřejné osvětlení'!$C$4:$J$36,'SO 401 - Veřejné osvětlení'!$C$42:$J$59,'SO 401 - Veřejné osvětlení'!$C$65:$K$81</definedName>
    <definedName name="_xlnm.Print_Titles" localSheetId="3">'SO 401 - Veřejné osvětlení'!$77:$77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373"/>
  <c r="BH373"/>
  <c r="BG373"/>
  <c r="BF373"/>
  <c r="T373"/>
  <c r="R373"/>
  <c r="P373"/>
  <c r="BK373"/>
  <c r="J373"/>
  <c r="BE373"/>
  <c r="BI370"/>
  <c r="BH370"/>
  <c r="BG370"/>
  <c r="BF370"/>
  <c r="T370"/>
  <c r="R370"/>
  <c r="P370"/>
  <c r="BK370"/>
  <c r="J370"/>
  <c r="BE370"/>
  <c r="BI368"/>
  <c r="BH368"/>
  <c r="BG368"/>
  <c r="BF368"/>
  <c r="T368"/>
  <c r="T367"/>
  <c r="R368"/>
  <c r="R367"/>
  <c r="P368"/>
  <c r="P367"/>
  <c r="BK368"/>
  <c r="BK367"/>
  <c r="J367"/>
  <c r="J368"/>
  <c r="BE368"/>
  <c r="J69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T359"/>
  <c r="T358"/>
  <c r="R360"/>
  <c r="R359"/>
  <c r="R358"/>
  <c r="P360"/>
  <c r="P359"/>
  <c r="P358"/>
  <c r="BK360"/>
  <c r="BK359"/>
  <c r="J359"/>
  <c r="BK358"/>
  <c r="J358"/>
  <c r="J360"/>
  <c r="BE360"/>
  <c r="J68"/>
  <c r="J67"/>
  <c r="BI357"/>
  <c r="BH357"/>
  <c r="BG357"/>
  <c r="BF357"/>
  <c r="T357"/>
  <c r="T356"/>
  <c r="R357"/>
  <c r="R356"/>
  <c r="P357"/>
  <c r="P356"/>
  <c r="BK357"/>
  <c r="BK356"/>
  <c r="J356"/>
  <c r="J357"/>
  <c r="BE357"/>
  <c r="J6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5"/>
  <c r="BH335"/>
  <c r="BG335"/>
  <c r="BF335"/>
  <c r="T335"/>
  <c r="T334"/>
  <c r="R335"/>
  <c r="R334"/>
  <c r="P335"/>
  <c r="P334"/>
  <c r="BK335"/>
  <c r="BK334"/>
  <c r="J334"/>
  <c r="J335"/>
  <c r="BE335"/>
  <c r="J65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5"/>
  <c r="BH325"/>
  <c r="BG325"/>
  <c r="BF325"/>
  <c r="T325"/>
  <c r="R325"/>
  <c r="P325"/>
  <c r="BK325"/>
  <c r="J325"/>
  <c r="BE325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4"/>
  <c r="BH304"/>
  <c r="BG304"/>
  <c r="BF304"/>
  <c r="T304"/>
  <c r="T303"/>
  <c r="R304"/>
  <c r="R303"/>
  <c r="P304"/>
  <c r="P303"/>
  <c r="BK304"/>
  <c r="BK303"/>
  <c r="J303"/>
  <c r="J304"/>
  <c r="BE304"/>
  <c r="J64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T276"/>
  <c r="R277"/>
  <c r="R276"/>
  <c r="P277"/>
  <c r="P276"/>
  <c r="BK277"/>
  <c r="BK276"/>
  <c r="J276"/>
  <c r="J277"/>
  <c r="BE277"/>
  <c r="J63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29"/>
  <c r="BH229"/>
  <c r="BG229"/>
  <c r="BF229"/>
  <c r="T229"/>
  <c r="T228"/>
  <c r="R229"/>
  <c r="R228"/>
  <c r="P229"/>
  <c r="P228"/>
  <c r="BK229"/>
  <c r="BK228"/>
  <c r="J228"/>
  <c r="J229"/>
  <c r="BE229"/>
  <c r="J62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3"/>
  <c r="BH213"/>
  <c r="BG213"/>
  <c r="BF213"/>
  <c r="T213"/>
  <c r="T212"/>
  <c r="R213"/>
  <c r="R212"/>
  <c r="P213"/>
  <c r="P212"/>
  <c r="BK213"/>
  <c r="BK212"/>
  <c r="J212"/>
  <c r="J213"/>
  <c r="BE213"/>
  <c r="J61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7"/>
  <c r="BH207"/>
  <c r="BG207"/>
  <c r="BF207"/>
  <c r="T207"/>
  <c r="T206"/>
  <c r="R207"/>
  <c r="R206"/>
  <c r="P207"/>
  <c r="P206"/>
  <c r="BK207"/>
  <c r="BK206"/>
  <c r="J206"/>
  <c r="J207"/>
  <c r="BE207"/>
  <c r="J60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1"/>
  <c r="BH191"/>
  <c r="BG191"/>
  <c r="BF191"/>
  <c r="T191"/>
  <c r="T190"/>
  <c r="R191"/>
  <c r="R190"/>
  <c r="P191"/>
  <c r="P190"/>
  <c r="BK191"/>
  <c r="BK190"/>
  <c r="J190"/>
  <c r="J191"/>
  <c r="BE191"/>
  <c r="J59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F34"/>
  <c i="1" r="BD53"/>
  <c i="3" r="BH92"/>
  <c r="F33"/>
  <c i="1" r="BC53"/>
  <c i="3" r="BG92"/>
  <c r="F32"/>
  <c i="1" r="BB53"/>
  <c i="3" r="BF92"/>
  <c r="J31"/>
  <c i="1" r="AW53"/>
  <c i="3" r="F31"/>
  <c i="1" r="BA53"/>
  <c i="3" r="T92"/>
  <c r="T91"/>
  <c r="T90"/>
  <c r="T89"/>
  <c r="R92"/>
  <c r="R91"/>
  <c r="R90"/>
  <c r="R89"/>
  <c r="P92"/>
  <c r="P91"/>
  <c r="P90"/>
  <c r="P89"/>
  <c i="1" r="AU53"/>
  <c i="3" r="BK92"/>
  <c r="BK91"/>
  <c r="J91"/>
  <c r="BK90"/>
  <c r="J90"/>
  <c r="BK89"/>
  <c r="J89"/>
  <c r="J56"/>
  <c r="J27"/>
  <c i="1" r="AG53"/>
  <c i="3" r="J92"/>
  <c r="BE92"/>
  <c r="J30"/>
  <c i="1" r="AV53"/>
  <c i="3" r="F30"/>
  <c i="1" r="AZ53"/>
  <c i="3" r="J58"/>
  <c r="J57"/>
  <c r="J85"/>
  <c r="F85"/>
  <c r="F83"/>
  <c r="E81"/>
  <c r="J51"/>
  <c r="F51"/>
  <c r="F49"/>
  <c r="E47"/>
  <c r="J36"/>
  <c r="J18"/>
  <c r="E18"/>
  <c r="F86"/>
  <c r="F52"/>
  <c r="J17"/>
  <c r="J12"/>
  <c r="J83"/>
  <c r="J49"/>
  <c r="E7"/>
  <c r="E79"/>
  <c r="E45"/>
  <c i="1" r="AY52"/>
  <c r="AX52"/>
  <c i="2"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2"/>
  <c i="2" r="BH79"/>
  <c r="F33"/>
  <c i="1" r="BC52"/>
  <c i="2" r="BG79"/>
  <c r="F32"/>
  <c i="1" r="BB52"/>
  <c i="2" r="BF79"/>
  <c r="J31"/>
  <c i="1" r="AW52"/>
  <c i="2" r="F31"/>
  <c i="1" r="BA52"/>
  <c i="2" r="T79"/>
  <c r="T78"/>
  <c r="T77"/>
  <c r="R79"/>
  <c r="R78"/>
  <c r="R77"/>
  <c r="P79"/>
  <c r="P78"/>
  <c r="P77"/>
  <c i="1" r="AU52"/>
  <c i="2" r="BK79"/>
  <c r="BK78"/>
  <c r="J78"/>
  <c r="BK77"/>
  <c r="J77"/>
  <c r="J56"/>
  <c r="J27"/>
  <c i="1" r="AG52"/>
  <c i="2" r="J79"/>
  <c r="BE79"/>
  <c r="J30"/>
  <c i="1" r="AV52"/>
  <c i="2" r="F30"/>
  <c i="1" r="AZ52"/>
  <c i="2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<sst xmlns="http://schemas.openxmlformats.org/spreadsheetml/2006/main">
  <si>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</si>
  <si>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</si>
  <si>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</si>
  <si>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</si>
  <si>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</si>
  <si>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</si>
  <si>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</si>
  <si>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{7336bf4d-f67d-4421-a83b-7d35e275d9a7}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</si>
  <si>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</si>
  <si>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</si>
  <si>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</si>
  <si>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</si>
  <si>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</si>
  <si>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</si>
  <si>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</si>
  <si>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</si>
  <si>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18046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</si>
  <si>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</si>
  <si>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</si>
  <si>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Parkoviště v ul. B. Němcové,  Přelouč</t>
  </si>
  <si>
    <t>KSO:</t>
  </si>
  <si>
    <t/>
  </si>
  <si>
    <t>CC-CZ:</t>
  </si>
  <si>
    <t>Místo:</t>
  </si>
  <si>
    <t>Přelouč</t>
  </si>
  <si>
    <t>Datum:</t>
  </si>
  <si>
    <t>12. 6. 2018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</si>
  <si>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</si>
  <si>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</si>
  <si>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</si>
  <si>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</si>
  <si>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</si>
  <si>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</si>
  <si>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</si>
  <si>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25292161</t>
  </si>
  <si>
    <t>Prodin a.s.</t>
  </si>
  <si>
    <t>CZ25292161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</si>
  <si>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</si>
  <si>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</si>
  <si>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</si>
  <si>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</si>
  <si>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</si>
  <si>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</si>
  <si>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</si>
  <si>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</si>
  <si>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</si>
  <si>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</si>
  <si>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</si>
  <si>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</si>
  <si>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</si>
  <si>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</si>
  <si>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</si>
  <si>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</si>
  <si>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</si>
  <si>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</si>
  <si>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</si>
  <si>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</si>
  <si>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</si>
  <si>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</si>
  <si>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</si>
  <si>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</si>
  <si>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</si>
  <si>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</si>
  <si>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</si>
  <si>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</si>
  <si>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</si>
  <si>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</si>
  <si>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</si>
  <si>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</si>
  <si>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</si>
  <si>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</si>
  <si>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</si>
  <si>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</si>
  <si>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</si>
  <si>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</si>
  <si>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</si>
  <si>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</si>
  <si>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</si>
  <si>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</si>
  <si>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</si>
  <si>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</si>
  <si>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</si>
  <si>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{fe9f9cfa-df21-40cf-831d-e06ae973c7ab}</t>
  </si>
  <si>
    <t>2</t>
  </si>
  <si>
    <t>SO 101</t>
  </si>
  <si>
    <t>Zpevněné plochy</t>
  </si>
  <si>
    <t>{a385a7a2-ff5b-4a5d-a8a1-cf47973889a7}</t>
  </si>
  <si>
    <t>SO 401</t>
  </si>
  <si>
    <t>Veřejné osvětlení</t>
  </si>
  <si>
    <t>{9616e589-cfa1-4119-8887-e60d2d46ac9f}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</si>
  <si>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</si>
  <si>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</si>
  <si>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</si>
  <si>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</si>
  <si>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</si>
  <si>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</si>
  <si>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</si>
  <si>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SO 001 - Všeobecné položky 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</si>
  <si>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</si>
  <si>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</si>
  <si>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</si>
  <si>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</si>
  <si>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</si>
  <si>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</si>
  <si>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</si>
  <si>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</si>
  <si>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</si>
  <si>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</si>
  <si>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</si>
  <si>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</si>
  <si>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</si>
  <si>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</si>
  <si>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</si>
  <si>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</si>
  <si>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</si>
  <si>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</si>
  <si>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</si>
  <si>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</si>
  <si>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</si>
  <si>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</si>
  <si>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</si>
  <si>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</si>
  <si>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</si>
  <si>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012103001</t>
  </si>
  <si>
    <t xml:space="preserve">Geodetické práce před výstavbou - vytyčení stavby </t>
  </si>
  <si>
    <t>soubor</t>
  </si>
  <si>
    <t>1024</t>
  </si>
  <si>
    <t>1481535183</t>
  </si>
  <si>
    <t>012103006</t>
  </si>
  <si>
    <t>Geodetické práce před výstavbou - vytyčení sítí</t>
  </si>
  <si>
    <t>1974230883</t>
  </si>
  <si>
    <t>3</t>
  </si>
  <si>
    <t>012303001</t>
  </si>
  <si>
    <t xml:space="preserve">Geodetické práce po výstavbě - zaměření skutečného provedení stavby </t>
  </si>
  <si>
    <t>-189883229</t>
  </si>
  <si>
    <t>4</t>
  </si>
  <si>
    <t>013254001</t>
  </si>
  <si>
    <t>Dokumentace skutečného provedení stavby</t>
  </si>
  <si>
    <t>1713539254</t>
  </si>
  <si>
    <t>030001001</t>
  </si>
  <si>
    <t>Zařízení staveniště - DIO</t>
  </si>
  <si>
    <t xml:space="preserve">soubor </t>
  </si>
  <si>
    <t>-1595628989</t>
  </si>
  <si>
    <t>6</t>
  </si>
  <si>
    <t>030001002</t>
  </si>
  <si>
    <t>Zařízení staveniště</t>
  </si>
  <si>
    <t>-1929956580</t>
  </si>
  <si>
    <t>7</t>
  </si>
  <si>
    <t>043002001</t>
  </si>
  <si>
    <t xml:space="preserve">Statická zkouška hutnění zemní pláně </t>
  </si>
  <si>
    <t>kus</t>
  </si>
  <si>
    <t>375609250</t>
  </si>
  <si>
    <t>VV</t>
  </si>
  <si>
    <t>"hutnění zemní pláně (statická deska)"4</t>
  </si>
  <si>
    <t>SO 101 - Zpevněné plochy</t>
  </si>
  <si>
    <t xml:space="preserve">HSV -  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</si>
  <si>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</si>
  <si>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</si>
  <si>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</si>
  <si>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</si>
  <si>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</si>
  <si>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</si>
  <si>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</si>
  <si>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  Přesun sutě</t>
  </si>
  <si>
    <t xml:space="preserve">    998 -   Přesun hmot</t>
  </si>
  <si>
    <t>PSV - Práce a dodávky PSV</t>
  </si>
  <si>
    <t xml:space="preserve">    711 - Izolace proti vodě, vlhkosti a plynům</t>
  </si>
  <si>
    <t xml:space="preserve">    767 - Konstrukce zámečnické</t>
  </si>
  <si>
    <t>HSV</t>
  </si>
  <si>
    <t xml:space="preserve">  Práce a dodávky HSV</t>
  </si>
  <si>
    <t>Zemní práce</t>
  </si>
  <si>
    <t>112101109</t>
  </si>
  <si>
    <t>Odstranění stromu vč. pařezu a likvidace</t>
  </si>
  <si>
    <t>126866380</t>
  </si>
  <si>
    <t>P</t>
  </si>
  <si>
    <t>Poznámka k položce:
vypočteno z výkresu D.1.1.2a Situace stavby</t>
  </si>
  <si>
    <t>113107163</t>
  </si>
  <si>
    <t>Odstranění podkladu z kameniva drceného tl 300 mm strojně pl přes 50 do 200 m2</t>
  </si>
  <si>
    <t>m2</t>
  </si>
  <si>
    <t>CS ÚRS 2018 01</t>
  </si>
  <si>
    <t>520949926</t>
  </si>
  <si>
    <t xml:space="preserve">Poznámka k položce:
vypočteno z výkresu D.1.1.2a Situace stavby a D.1.1.2b Charakteristické příčné řezy </t>
  </si>
  <si>
    <t>148</t>
  </si>
  <si>
    <t>113107171</t>
  </si>
  <si>
    <t>Odstranění podkladu z betonu prostého tl 150 mm strojně pl přes 50 do 200 m2</t>
  </si>
  <si>
    <t>414978373</t>
  </si>
  <si>
    <t>148+10</t>
  </si>
  <si>
    <t>113107322</t>
  </si>
  <si>
    <t>Odstranění podkladu z kameniva drceného tl 200 mm strojně pl do 50 m2</t>
  </si>
  <si>
    <t>489122475</t>
  </si>
  <si>
    <t>"tl. 140 mm"10</t>
  </si>
  <si>
    <t>113107344</t>
  </si>
  <si>
    <t>Odstranění podkladu živičného tl 200 mm strojně pl do 50 m2</t>
  </si>
  <si>
    <t>81314792</t>
  </si>
  <si>
    <t>"frézing"10</t>
  </si>
  <si>
    <t>113202111</t>
  </si>
  <si>
    <t>Vytrhání obrub krajníků obrubníků stojatých</t>
  </si>
  <si>
    <t>m</t>
  </si>
  <si>
    <t>272146887</t>
  </si>
  <si>
    <t>"silničních"79</t>
  </si>
  <si>
    <t>122101101</t>
  </si>
  <si>
    <t>Odkopávky a prokopávky nezapažené v hornině tř. 1 a 2 objem do 100 m3</t>
  </si>
  <si>
    <t>m3</t>
  </si>
  <si>
    <t>-657330498</t>
  </si>
  <si>
    <t>57*0,1</t>
  </si>
  <si>
    <t>31*0,1</t>
  </si>
  <si>
    <t>35*0,1</t>
  </si>
  <si>
    <t>222*0,15</t>
  </si>
  <si>
    <t>Součet</t>
  </si>
  <si>
    <t>8</t>
  </si>
  <si>
    <t>122201101</t>
  </si>
  <si>
    <t>Odkopávky a prokopávky nezapažené v hornině tř. 3 objem do 100 m3</t>
  </si>
  <si>
    <t>1340105765</t>
  </si>
  <si>
    <t>"pod plochou z frézingu"10*0,25</t>
  </si>
  <si>
    <t>61*0,42</t>
  </si>
  <si>
    <t>57*0,22</t>
  </si>
  <si>
    <t>26*0,45</t>
  </si>
  <si>
    <t>31*0,35</t>
  </si>
  <si>
    <t>35*0,19</t>
  </si>
  <si>
    <t>9</t>
  </si>
  <si>
    <t>122201109</t>
  </si>
  <si>
    <t>Příplatek za lepivost u odkopávek v hornině tř. 1 až 3</t>
  </si>
  <si>
    <t>-1989176407</t>
  </si>
  <si>
    <t>45,6+69,86</t>
  </si>
  <si>
    <t>10</t>
  </si>
  <si>
    <t>132201101</t>
  </si>
  <si>
    <t>Hloubení rýh š do 600 mm v hornině tř. 3 objemu do 100 m3</t>
  </si>
  <si>
    <t>-54254085</t>
  </si>
  <si>
    <t>"chránička sdělovacího kabelu"14*0,6*1</t>
  </si>
  <si>
    <t>"základ pro zábradlí"14*0,3*0,9</t>
  </si>
  <si>
    <t>"pro izolační fólii"17*0,6*0,8</t>
  </si>
  <si>
    <t>11</t>
  </si>
  <si>
    <t>132201109</t>
  </si>
  <si>
    <t>Příplatek za lepivost k hloubení rýh š do 600 mm v hornině tř. 3</t>
  </si>
  <si>
    <t>94630897</t>
  </si>
  <si>
    <t>12</t>
  </si>
  <si>
    <t>132201201</t>
  </si>
  <si>
    <t>Hloubení rýh š do 2000 mm v hornině tř. 3 objemu do 100 m3</t>
  </si>
  <si>
    <t>1640314849</t>
  </si>
  <si>
    <t>"přípojka UV"10*1,2*1,8</t>
  </si>
  <si>
    <t>13</t>
  </si>
  <si>
    <t>132201209</t>
  </si>
  <si>
    <t>Příplatek za lepivost k hloubení rýh š do 2000 mm v hornině tř. 3</t>
  </si>
  <si>
    <t>46816767</t>
  </si>
  <si>
    <t>14</t>
  </si>
  <si>
    <t>133201101</t>
  </si>
  <si>
    <t>Hloubení šachet v hornině tř. 3 objemu do 100 m3</t>
  </si>
  <si>
    <t>2144092304</t>
  </si>
  <si>
    <t xml:space="preserve">Poznámka k položce:
vypočteno z výkresu D.1.1.2a Situace stavby </t>
  </si>
  <si>
    <t>"UV"1*1,5*1,5*1,8</t>
  </si>
  <si>
    <t>133201103</t>
  </si>
  <si>
    <t>Kopané sondy prováděné ručně pro zjištění průběhu inženýrských sítí</t>
  </si>
  <si>
    <t>-616840998</t>
  </si>
  <si>
    <t>16</t>
  </si>
  <si>
    <t>133201109</t>
  </si>
  <si>
    <t>Příplatek za lepivost u hloubení šachet v hornině tř. 3</t>
  </si>
  <si>
    <t>1670894866</t>
  </si>
  <si>
    <t>17</t>
  </si>
  <si>
    <t>151101101</t>
  </si>
  <si>
    <t>Zřízení příložného pažení a rozepření stěn rýh hl do 2 m</t>
  </si>
  <si>
    <t>-1006121031</t>
  </si>
  <si>
    <t>"přípojka UV"2*10*1,8</t>
  </si>
  <si>
    <t>18</t>
  </si>
  <si>
    <t>151101111</t>
  </si>
  <si>
    <t>Odstranění příložného pažení a rozepření stěn rýh hl do 2 m</t>
  </si>
  <si>
    <t>742066084</t>
  </si>
  <si>
    <t>19</t>
  </si>
  <si>
    <t>162701105</t>
  </si>
  <si>
    <t>Vodorovné přemístění do 10000 m výkopku/sypaniny z horniny tř. 1 až 4</t>
  </si>
  <si>
    <t>-691413154</t>
  </si>
  <si>
    <t>"odkopávky"45,6+69,86</t>
  </si>
  <si>
    <t>"rýhy"20,34+21,6</t>
  </si>
  <si>
    <t>"šachta"4,05</t>
  </si>
  <si>
    <t>"zásyp"-30</t>
  </si>
  <si>
    <t>20</t>
  </si>
  <si>
    <t>171201201</t>
  </si>
  <si>
    <t>Uložení sypaniny na skládky</t>
  </si>
  <si>
    <t>-775897197</t>
  </si>
  <si>
    <t>171201211</t>
  </si>
  <si>
    <t>Poplatek za uložení odpadu ze sypaniny na skládce (skládkovné)</t>
  </si>
  <si>
    <t>t</t>
  </si>
  <si>
    <t>-589204207</t>
  </si>
  <si>
    <t>131,45*1,8</t>
  </si>
  <si>
    <t>22</t>
  </si>
  <si>
    <t>174101101</t>
  </si>
  <si>
    <t>Zásyp jam, šachet rýh nebo kolem objektů sypaninou se zhutněním</t>
  </si>
  <si>
    <t>-1049312536</t>
  </si>
  <si>
    <t>"chránička sdělovacího kabelu"14*0,6*0,6</t>
  </si>
  <si>
    <t>"přípojka UV"10*1,2*1,4</t>
  </si>
  <si>
    <t>23</t>
  </si>
  <si>
    <t>175101201</t>
  </si>
  <si>
    <t>Obsypání objektu nad přilehlým původním terénem sypaninou bez prohození sítem, uloženou do 3 m</t>
  </si>
  <si>
    <t>-910642391</t>
  </si>
  <si>
    <t>"UV"1*1,5*1,5*1,7-3,14*0,25*0,25*1,7</t>
  </si>
  <si>
    <t>24</t>
  </si>
  <si>
    <t>M</t>
  </si>
  <si>
    <t>583312000</t>
  </si>
  <si>
    <t>kamenivo těžené zásypový materiál</t>
  </si>
  <si>
    <t>2059307445</t>
  </si>
  <si>
    <t>3,491*2 'Přepočtené koeficientem množství</t>
  </si>
  <si>
    <t>25</t>
  </si>
  <si>
    <t>175111101</t>
  </si>
  <si>
    <t>Obsypání potrubí ručně sypaninou bez prohození, uloženou do 3 m</t>
  </si>
  <si>
    <t>-688196063</t>
  </si>
  <si>
    <t>"chránička sdělovacího kabelu"14*0,6*0,3</t>
  </si>
  <si>
    <t>"přípojka UV"10*1,2*0,3</t>
  </si>
  <si>
    <t>26</t>
  </si>
  <si>
    <t>1730477699</t>
  </si>
  <si>
    <t>6,12*2 'Přepočtené koeficientem množství</t>
  </si>
  <si>
    <t>27</t>
  </si>
  <si>
    <t>181006112</t>
  </si>
  <si>
    <t>Rozprostření zemint l vrstvy do 0,15 m schopných zúrodnění v rovině a sklonu do 1:5</t>
  </si>
  <si>
    <t>-601360445</t>
  </si>
  <si>
    <t>28</t>
  </si>
  <si>
    <t>10364101</t>
  </si>
  <si>
    <t>zemina pro terénní úpravy - ornice</t>
  </si>
  <si>
    <t>-21674069</t>
  </si>
  <si>
    <t>222*0,15*1,6</t>
  </si>
  <si>
    <t>29</t>
  </si>
  <si>
    <t>181411131</t>
  </si>
  <si>
    <t>Založení parkového trávníku výsevem plochy do 1000 m2 v rovině a ve svahu do 1:5</t>
  </si>
  <si>
    <t>934362302</t>
  </si>
  <si>
    <t>30</t>
  </si>
  <si>
    <t>005724100</t>
  </si>
  <si>
    <t>osivo směs travní parková</t>
  </si>
  <si>
    <t>kg</t>
  </si>
  <si>
    <t>-330461736</t>
  </si>
  <si>
    <t>222*0,035 'Přepočtené koeficientem množství</t>
  </si>
  <si>
    <t>31</t>
  </si>
  <si>
    <t>181951101</t>
  </si>
  <si>
    <t>Úprava pláně v hornině tř. 1 až 4 bez zhutnění</t>
  </si>
  <si>
    <t>-414720934</t>
  </si>
  <si>
    <t>32</t>
  </si>
  <si>
    <t>181951102</t>
  </si>
  <si>
    <t>Úprava pláně v hornině tř. 1 až 4 se zhutněním</t>
  </si>
  <si>
    <t>1963925360</t>
  </si>
  <si>
    <t>"chodník nepojížděný"37</t>
  </si>
  <si>
    <t>"parkovací stání"113+5</t>
  </si>
  <si>
    <t>"vozovka"205</t>
  </si>
  <si>
    <t>"obrubníky"87*0,4+26*0,4+18*0,2</t>
  </si>
  <si>
    <t>Zakládání</t>
  </si>
  <si>
    <t>33</t>
  </si>
  <si>
    <t>213141112</t>
  </si>
  <si>
    <t>Zřízení vrstvy z geotextilie v rovině nebo ve sklonu do 1:5 š do 6 m</t>
  </si>
  <si>
    <t>-168751241</t>
  </si>
  <si>
    <t>34</t>
  </si>
  <si>
    <t>693110041</t>
  </si>
  <si>
    <t>geotextilie tkaná (polypropylen) PP 60 280 g/m2</t>
  </si>
  <si>
    <t>-948880920</t>
  </si>
  <si>
    <t>408,8*1,02 'Přepočtené koeficientem množství</t>
  </si>
  <si>
    <t>35</t>
  </si>
  <si>
    <t>274313611</t>
  </si>
  <si>
    <t>Základové pásy z betonu tř. C 16/20</t>
  </si>
  <si>
    <t>1618747460</t>
  </si>
  <si>
    <t>"základ pro zábradlí"14*0,3*0,8</t>
  </si>
  <si>
    <t>36</t>
  </si>
  <si>
    <t>274351121</t>
  </si>
  <si>
    <t>Zřízení bednění základových pasů rovného</t>
  </si>
  <si>
    <t>2062518445</t>
  </si>
  <si>
    <t>2*2*8*0,8+2*2*0,3*0,8</t>
  </si>
  <si>
    <t>37</t>
  </si>
  <si>
    <t>274351122</t>
  </si>
  <si>
    <t>Odstranění bednění základových pasů rovného</t>
  </si>
  <si>
    <t>-1438734002</t>
  </si>
  <si>
    <t>Svislé a kompletní konstrukce</t>
  </si>
  <si>
    <t>38</t>
  </si>
  <si>
    <t>339921112</t>
  </si>
  <si>
    <t>Osazování betonových palisád do betonového základu jednotlivě výšky prvku přes 0,5 do 1 m</t>
  </si>
  <si>
    <t>1854955203</t>
  </si>
  <si>
    <t>206+178</t>
  </si>
  <si>
    <t>39</t>
  </si>
  <si>
    <t>592284125</t>
  </si>
  <si>
    <t xml:space="preserve">palisáda  betonová přírodní 12X18X60 cm</t>
  </si>
  <si>
    <t>-216252288</t>
  </si>
  <si>
    <t>40</t>
  </si>
  <si>
    <t>592284135</t>
  </si>
  <si>
    <t xml:space="preserve">palisáda  betonová přírodní 12X18X80 cm</t>
  </si>
  <si>
    <t>685352866</t>
  </si>
  <si>
    <t>Vodorovné konstrukce</t>
  </si>
  <si>
    <t>41</t>
  </si>
  <si>
    <t>451561111</t>
  </si>
  <si>
    <t>Lože pod dlažby z kameniva drceného drobného vrstva tl do 100 mm</t>
  </si>
  <si>
    <t>1439471479</t>
  </si>
  <si>
    <t>42</t>
  </si>
  <si>
    <t>451573111</t>
  </si>
  <si>
    <t>Lože pod potrubí otevřený výkop ze štěrkopísku</t>
  </si>
  <si>
    <t>-144051335</t>
  </si>
  <si>
    <t>"chránička sdělovacího kabelu"14*0,6*0,1</t>
  </si>
  <si>
    <t>"přípojka UV"10*1,2*0,1</t>
  </si>
  <si>
    <t>43</t>
  </si>
  <si>
    <t>488995217</t>
  </si>
  <si>
    <t xml:space="preserve">Chránička kabelů  - krabice s víkem</t>
  </si>
  <si>
    <t>1459359620</t>
  </si>
  <si>
    <t>"chránička sdělovacího kabelu"14</t>
  </si>
  <si>
    <t>"chránička rezervní"14</t>
  </si>
  <si>
    <t>Komunikace pozemní</t>
  </si>
  <si>
    <t>44</t>
  </si>
  <si>
    <t>564231111</t>
  </si>
  <si>
    <t>Podklad nebo podsyp ze štěrkopísku ŠP tl 100 mm</t>
  </si>
  <si>
    <t>1744873714</t>
  </si>
  <si>
    <t>"základ pro zábradlí"14*0,3</t>
  </si>
  <si>
    <t>"palisády"((206+178)*0,12)*0,25</t>
  </si>
  <si>
    <t>45</t>
  </si>
  <si>
    <t>564821111</t>
  </si>
  <si>
    <t>Podklad ze štěrkodrtě ŠD tl 80 mm</t>
  </si>
  <si>
    <t>1157893101</t>
  </si>
  <si>
    <t>"zásyp spar zatravňovací dlažby"113*0,25</t>
  </si>
  <si>
    <t>46</t>
  </si>
  <si>
    <t>564851111</t>
  </si>
  <si>
    <t>Podklad ze štěrkodrtě ŠD tl 150 mm</t>
  </si>
  <si>
    <t>-634100212</t>
  </si>
  <si>
    <t>"parkovací stání"2*(113+5)</t>
  </si>
  <si>
    <t>47</t>
  </si>
  <si>
    <t>564851114</t>
  </si>
  <si>
    <t>Podklad ze štěrkodrtě ŠD tl 180 mm</t>
  </si>
  <si>
    <t>956440042</t>
  </si>
  <si>
    <t>48</t>
  </si>
  <si>
    <t>564861111</t>
  </si>
  <si>
    <t>Podklad ze štěrkodrtě ŠD tl 200 mm</t>
  </si>
  <si>
    <t>1725524204</t>
  </si>
  <si>
    <t>49</t>
  </si>
  <si>
    <t>565145111</t>
  </si>
  <si>
    <t>Asfaltový beton vrstva podkladní ACP 16+ (obalované kamenivo OKS) tl 60 mm š do 3 m</t>
  </si>
  <si>
    <t>-1562269580</t>
  </si>
  <si>
    <t>50</t>
  </si>
  <si>
    <t>567123114</t>
  </si>
  <si>
    <t>Podklad ze směsi stmelené cementem SC C 5/6 (KSC II) tl 150 mm</t>
  </si>
  <si>
    <t>566986568</t>
  </si>
  <si>
    <t>51</t>
  </si>
  <si>
    <t>573111112</t>
  </si>
  <si>
    <t>Postřik živičný infiltrační s posypem z asfaltu množství 1 kg/m2</t>
  </si>
  <si>
    <t>1657325666</t>
  </si>
  <si>
    <t>52</t>
  </si>
  <si>
    <t>573211109</t>
  </si>
  <si>
    <t>Postřik živičný spojovací z asfaltu v množství 0,50 kg/m2</t>
  </si>
  <si>
    <t>204112086</t>
  </si>
  <si>
    <t>53</t>
  </si>
  <si>
    <t>577134111</t>
  </si>
  <si>
    <t>Asfaltový beton vrstva obrusná ACO 11 (ABS) tř. I tl 40 mm š do 3 m z nemodifikovaného asfaltu</t>
  </si>
  <si>
    <t>910614023</t>
  </si>
  <si>
    <t>54</t>
  </si>
  <si>
    <t>596211113</t>
  </si>
  <si>
    <t>Kladení zámkové dlažby komunikací pro pěší tl 60 mm skupiny A pl přes 300 m2</t>
  </si>
  <si>
    <t>1869498138</t>
  </si>
  <si>
    <t>55</t>
  </si>
  <si>
    <t>59245018</t>
  </si>
  <si>
    <t>dlažba skladebná betonová 20x10x6 cm přírodní</t>
  </si>
  <si>
    <t>-1169837076</t>
  </si>
  <si>
    <t>37*1,1 'Přepočtené koeficientem množství</t>
  </si>
  <si>
    <t>56</t>
  </si>
  <si>
    <t>596212213</t>
  </si>
  <si>
    <t>Kladení zámkové dlažby pozemních komunikací tl 80 mm skupiny A pl přes 300 m2</t>
  </si>
  <si>
    <t>-1164998178</t>
  </si>
  <si>
    <t>57</t>
  </si>
  <si>
    <t>59245029</t>
  </si>
  <si>
    <t xml:space="preserve">zatravňovací dlažba přírodní 30x12x8 cm s distanč. nálisky vymezujicí spáry o šířce 30 mm po 1 dlouhé straně </t>
  </si>
  <si>
    <t>431056523</t>
  </si>
  <si>
    <t>"parkovací stání"113</t>
  </si>
  <si>
    <t>113*1,02 'Přepočtené koeficientem množství</t>
  </si>
  <si>
    <t>58</t>
  </si>
  <si>
    <t>592450058</t>
  </si>
  <si>
    <t>dlažba skladebná betonová 20x10x8 cm ČERVENÁ</t>
  </si>
  <si>
    <t>763582763</t>
  </si>
  <si>
    <t>"parkovací stání"5</t>
  </si>
  <si>
    <t>5*1,03 'Přepočtené koeficientem množství</t>
  </si>
  <si>
    <t>Trubní vedení</t>
  </si>
  <si>
    <t>59</t>
  </si>
  <si>
    <t>871315211</t>
  </si>
  <si>
    <t>Kanalizační potrubí z tvrdého PVC jednovrstvé tuhost třídy SN4 DN 160</t>
  </si>
  <si>
    <t>1407690599</t>
  </si>
  <si>
    <t>60</t>
  </si>
  <si>
    <t>877310310</t>
  </si>
  <si>
    <t>Montáž kolen na kanalizačním potrubí z PP trub hladkých plnostěnných DN 150</t>
  </si>
  <si>
    <t>-639525221</t>
  </si>
  <si>
    <t>61</t>
  </si>
  <si>
    <t>28617172</t>
  </si>
  <si>
    <t>koleno kanalizační PP SN 16 30 ° DN 150</t>
  </si>
  <si>
    <t>1540054203</t>
  </si>
  <si>
    <t>62</t>
  </si>
  <si>
    <t>877310320</t>
  </si>
  <si>
    <t>Montáž odboček na kanalizačním potrubí z PP trub hladkých plnostěnných DN 150</t>
  </si>
  <si>
    <t>-776501868</t>
  </si>
  <si>
    <t>63</t>
  </si>
  <si>
    <t>28611916</t>
  </si>
  <si>
    <t>odbočka kanalizační plastová s hrdlem KG 160/160/45°</t>
  </si>
  <si>
    <t>492949884</t>
  </si>
  <si>
    <t>64</t>
  </si>
  <si>
    <t>894812614</t>
  </si>
  <si>
    <t xml:space="preserve">Vyříznutí a utěsnění otvoru do stávající kanalizace </t>
  </si>
  <si>
    <t>615155078</t>
  </si>
  <si>
    <t>65</t>
  </si>
  <si>
    <t>895941311</t>
  </si>
  <si>
    <t>Zřízení vpusti kanalizační uliční z betonových dílců typ UVB-50</t>
  </si>
  <si>
    <t>1441869671</t>
  </si>
  <si>
    <t>66</t>
  </si>
  <si>
    <t>59223852</t>
  </si>
  <si>
    <t>dno betonové pro uliční vpusť s kalovou prohlubní 45x30x5 cm</t>
  </si>
  <si>
    <t>-1174707121</t>
  </si>
  <si>
    <t>67</t>
  </si>
  <si>
    <t>59223864</t>
  </si>
  <si>
    <t>prstenec betonový pro uliční vpusť vyrovnávací 39 x 6 x 13 cm</t>
  </si>
  <si>
    <t>-1934975677</t>
  </si>
  <si>
    <t>68</t>
  </si>
  <si>
    <t>59223857</t>
  </si>
  <si>
    <t>skruž betonová pro uliční vpusť horní 45 x 29,5 x 5 cm</t>
  </si>
  <si>
    <t>-82171918</t>
  </si>
  <si>
    <t>69</t>
  </si>
  <si>
    <t>592238541</t>
  </si>
  <si>
    <t>skruž betonová pro uliční vpusť s výtokovým otvorem a sifónem PVC, 45x35x5 cm</t>
  </si>
  <si>
    <t>-1128958168</t>
  </si>
  <si>
    <t>70</t>
  </si>
  <si>
    <t>59223862</t>
  </si>
  <si>
    <t>skruž betonová pro uliční vpusť středová 45 x 29,5 x 5 cm</t>
  </si>
  <si>
    <t>-55197369</t>
  </si>
  <si>
    <t>71</t>
  </si>
  <si>
    <t>899204112</t>
  </si>
  <si>
    <t>Osazení mříží litinových včetně rámů a košů na bahno pro třídu zatížení D400, E600</t>
  </si>
  <si>
    <t>-885413242</t>
  </si>
  <si>
    <t>72</t>
  </si>
  <si>
    <t>552423225</t>
  </si>
  <si>
    <t>mříž D 400 - plochá 500x500mm</t>
  </si>
  <si>
    <t>-2034507361</t>
  </si>
  <si>
    <t>73</t>
  </si>
  <si>
    <t>286617851</t>
  </si>
  <si>
    <t>kalový koš</t>
  </si>
  <si>
    <t>1343205043</t>
  </si>
  <si>
    <t>74</t>
  </si>
  <si>
    <t>899331111</t>
  </si>
  <si>
    <t>Výšková úprava uličního vstupu nebo vpusti do 200 mm zvýšením poklopu</t>
  </si>
  <si>
    <t>-1516057996</t>
  </si>
  <si>
    <t>75</t>
  </si>
  <si>
    <t>899722111</t>
  </si>
  <si>
    <t>Krytí potrubí z plastů výstražnou fólií z PVC 20 cm</t>
  </si>
  <si>
    <t>2013770074</t>
  </si>
  <si>
    <t>2*14</t>
  </si>
  <si>
    <t>Ostatní konstrukce a práce, bourání</t>
  </si>
  <si>
    <t>76</t>
  </si>
  <si>
    <t>916131213</t>
  </si>
  <si>
    <t>Osazení silničního obrubníku betonového stojatého s boční opěrou do lože z betonu prostého</t>
  </si>
  <si>
    <t>-708209021</t>
  </si>
  <si>
    <t>26+68+19</t>
  </si>
  <si>
    <t>77</t>
  </si>
  <si>
    <t>59217029</t>
  </si>
  <si>
    <t>obrubník betonový silniční nájezdový 100x15x15 cm</t>
  </si>
  <si>
    <t>861713895</t>
  </si>
  <si>
    <t>78</t>
  </si>
  <si>
    <t>59217031</t>
  </si>
  <si>
    <t>obrubník betonový silniční 100 x 15 x 25 cm</t>
  </si>
  <si>
    <t>265273353</t>
  </si>
  <si>
    <t>79</t>
  </si>
  <si>
    <t>59217035</t>
  </si>
  <si>
    <t>obrubník betonový obloukový vnější 78 x 15 x 25cm</t>
  </si>
  <si>
    <t>-1162124343</t>
  </si>
  <si>
    <t>"R=0,5"1</t>
  </si>
  <si>
    <t>"R=1"4</t>
  </si>
  <si>
    <t>"R=4"3</t>
  </si>
  <si>
    <t>"R=5"6</t>
  </si>
  <si>
    <t>"R=10,0"5</t>
  </si>
  <si>
    <t>80</t>
  </si>
  <si>
    <t>916231213</t>
  </si>
  <si>
    <t>Osazení chodníkového obrubníku betonového stojatého s boční opěrou do lože z betonu prostého</t>
  </si>
  <si>
    <t>-941876760</t>
  </si>
  <si>
    <t>81</t>
  </si>
  <si>
    <t>592175091</t>
  </si>
  <si>
    <t>obrubník chodníkový 100x8x25 cm přírodní</t>
  </si>
  <si>
    <t>474074615</t>
  </si>
  <si>
    <t>82</t>
  </si>
  <si>
    <t>916991121</t>
  </si>
  <si>
    <t>Lože pod obrubníky, krajníky nebo obruby z dlažebních kostek z betonu prostého</t>
  </si>
  <si>
    <t>668918902</t>
  </si>
  <si>
    <t>26*0,4*0,08</t>
  </si>
  <si>
    <t>18*0,2*0,05</t>
  </si>
  <si>
    <t>"palisády"((206+178)*0,12)*0,25*0,1</t>
  </si>
  <si>
    <t>83</t>
  </si>
  <si>
    <t>919112233</t>
  </si>
  <si>
    <t>Řezání spár pro vytvoření komůrky š 20 mm hl 40 mm pro těsnící zálivku v živičném krytu</t>
  </si>
  <si>
    <t>509785200</t>
  </si>
  <si>
    <t>"napojení na stávající stav"3,7</t>
  </si>
  <si>
    <t>"žlab"2*3,5</t>
  </si>
  <si>
    <t>84</t>
  </si>
  <si>
    <t>919122132</t>
  </si>
  <si>
    <t>Těsnění spár zálivkou za tepla pro komůrky š 20 mm hl 40 mm s těsnicím profilem</t>
  </si>
  <si>
    <t>-1601359944</t>
  </si>
  <si>
    <t>85</t>
  </si>
  <si>
    <t>935113113</t>
  </si>
  <si>
    <t xml:space="preserve">D+M odvodňovacího liniového žlabu s krycím roštem z jednoho bloku  šířky do 200 mm -  zatížení D400, vč. výpustního dílu </t>
  </si>
  <si>
    <t>-492140452</t>
  </si>
  <si>
    <t>997</t>
  </si>
  <si>
    <t xml:space="preserve">  Přesun sutě</t>
  </si>
  <si>
    <t>86</t>
  </si>
  <si>
    <t>997221551</t>
  </si>
  <si>
    <t>Vodorovná doprava suti ze sypkých materiálů do 1 km</t>
  </si>
  <si>
    <t>1840342096</t>
  </si>
  <si>
    <t>"kamenivo"2,9+65,12</t>
  </si>
  <si>
    <t>"beton"51,35</t>
  </si>
  <si>
    <t>"frézing"4,5</t>
  </si>
  <si>
    <t>87</t>
  </si>
  <si>
    <t>997221559</t>
  </si>
  <si>
    <t>Příplatek ZKD 1 km u vodorovné dopravy suti ze sypkých materiálů</t>
  </si>
  <si>
    <t>651826304</t>
  </si>
  <si>
    <t>123,87*23</t>
  </si>
  <si>
    <t>88</t>
  </si>
  <si>
    <t>997221571</t>
  </si>
  <si>
    <t>Vodorovná doprava vybouraných hmot do 1 km</t>
  </si>
  <si>
    <t>1570137331</t>
  </si>
  <si>
    <t>"obrubníky"16,195</t>
  </si>
  <si>
    <t>89</t>
  </si>
  <si>
    <t>997221579</t>
  </si>
  <si>
    <t>Příplatek ZKD 1 km u vodorovné dopravy vybouraných hmot</t>
  </si>
  <si>
    <t>-1828132521</t>
  </si>
  <si>
    <t>16,195*23</t>
  </si>
  <si>
    <t>90</t>
  </si>
  <si>
    <t>997221611</t>
  </si>
  <si>
    <t>Nakládání suti na dopravní prostředky pro vodorovnou dopravu</t>
  </si>
  <si>
    <t>128897046</t>
  </si>
  <si>
    <t>91</t>
  </si>
  <si>
    <t>997221612</t>
  </si>
  <si>
    <t>Nakládání vybouraných hmot na dopravní prostředky pro vodorovnou dopravu</t>
  </si>
  <si>
    <t>296713315</t>
  </si>
  <si>
    <t>92</t>
  </si>
  <si>
    <t>997221815</t>
  </si>
  <si>
    <t>Poplatek za uložení betonového odpadu na skládce (skládkovné)</t>
  </si>
  <si>
    <t>-30268654</t>
  </si>
  <si>
    <t>93</t>
  </si>
  <si>
    <t>997221845</t>
  </si>
  <si>
    <t>Poplatek za uložení odpadu z asfaltových povrchů na skládce (skládkovné)</t>
  </si>
  <si>
    <t>-998834180</t>
  </si>
  <si>
    <t>94</t>
  </si>
  <si>
    <t>997221855</t>
  </si>
  <si>
    <t>Poplatek za uložení na skládce (skládkovné) zeminy a kameniva kód odpadu 170 504</t>
  </si>
  <si>
    <t>556720691</t>
  </si>
  <si>
    <t>998</t>
  </si>
  <si>
    <t xml:space="preserve">  Přesun hmot</t>
  </si>
  <si>
    <t>95</t>
  </si>
  <si>
    <t>998223011</t>
  </si>
  <si>
    <t>Přesun hmot pro pozemní komunikace s krytem dlážděným</t>
  </si>
  <si>
    <t>-2062735899</t>
  </si>
  <si>
    <t>PSV</t>
  </si>
  <si>
    <t>Práce a dodávky PSV</t>
  </si>
  <si>
    <t>711</t>
  </si>
  <si>
    <t>Izolace proti vodě, vlhkosti a plynům</t>
  </si>
  <si>
    <t>96</t>
  </si>
  <si>
    <t>711491173</t>
  </si>
  <si>
    <t>Provedení izolace proti tlakové vodě vodorovné z nopové folie</t>
  </si>
  <si>
    <t>-1537279357</t>
  </si>
  <si>
    <t>97</t>
  </si>
  <si>
    <t>28323005</t>
  </si>
  <si>
    <t>fólie drenážní nopová v 8mm tl 0,5mm š 2,0m</t>
  </si>
  <si>
    <t>675188938</t>
  </si>
  <si>
    <t>17*1,1 'Přepočtené koeficientem množství</t>
  </si>
  <si>
    <t>98</t>
  </si>
  <si>
    <t>711491176</t>
  </si>
  <si>
    <t>Připevnění vodorovné izolace proti tlakové vodě ukončovací lištou</t>
  </si>
  <si>
    <t>-2040146758</t>
  </si>
  <si>
    <t>99</t>
  </si>
  <si>
    <t>28323009</t>
  </si>
  <si>
    <t>lišta ukončovací pro drenážní fólie profilované</t>
  </si>
  <si>
    <t>1047126065</t>
  </si>
  <si>
    <t>767</t>
  </si>
  <si>
    <t>Konstrukce zámečnické</t>
  </si>
  <si>
    <t>100</t>
  </si>
  <si>
    <t>767161240</t>
  </si>
  <si>
    <t xml:space="preserve">D+M normového ocelového zábradlí  výšky 900 mm - dvoumadlo+ 2x mezitrubka se zarážkou pro slepeckou hůl ve výšce 250 mm s protikorozní úpravou</t>
  </si>
  <si>
    <t>1905511797</t>
  </si>
  <si>
    <t>101</t>
  </si>
  <si>
    <t>767995112</t>
  </si>
  <si>
    <t>Montáž atypických zámečnických konstrukcí hmotnosti do 10 kg</t>
  </si>
  <si>
    <t>928860455</t>
  </si>
  <si>
    <t>"pro osazení zábradlí"21</t>
  </si>
  <si>
    <t>102</t>
  </si>
  <si>
    <t>14011034</t>
  </si>
  <si>
    <t>trubka ocelová bezešvá hladká jakost 11 353 60,3x2,9mm</t>
  </si>
  <si>
    <t>-1820201579</t>
  </si>
  <si>
    <t>10*0,5</t>
  </si>
  <si>
    <t>SO 401 - Veřejné osvětlení</t>
  </si>
  <si>
    <t>HSV - HSV</t>
  </si>
  <si>
    <t xml:space="preserve">    SO 401 - Veřejné osvětlení</t>
  </si>
  <si>
    <t>401</t>
  </si>
  <si>
    <t>Veřejné osvětlení dle samostatného rozpočtu</t>
  </si>
  <si>
    <t>1296041582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</si>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</sst>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</xf>
    <xf numFmtId="0" fontId="7" fillId="0" borderId="2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34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36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37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18046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 xml:space="preserve">Parkoviště v ul. B. Němcové,  Přelouč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Přelouč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12. 6. 2018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Přelouč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>Prodin a.s.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ROUND(SUM(AG52:AG54),2)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ROUND(SUM(AS52:AS54),2)</f>
        <v>0</v>
      </c>
      <c r="AT51" s="112">
        <f>ROUND(SUM(AV51:AW51),2)</f>
        <v>0</v>
      </c>
      <c r="AU51" s="113">
        <f>ROUND(SUM(AU52:AU54),5)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ROUND(SUM(AZ52:AZ54),2)</f>
        <v>0</v>
      </c>
      <c r="BA51" s="112">
        <f>ROUND(SUM(BA52:BA54),2)</f>
        <v>0</v>
      </c>
      <c r="BB51" s="112">
        <f>ROUND(SUM(BB52:BB54),2)</f>
        <v>0</v>
      </c>
      <c r="BC51" s="112">
        <f>ROUND(SUM(BC52:BC54),2)</f>
        <v>0</v>
      </c>
      <c r="BD51" s="114">
        <f>ROUND(SUM(BD52:BD54),2)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21</v>
      </c>
    </row>
    <row r="52" s="5" customFormat="1" ht="16.5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'SO 001 - Všeobecné položky 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'SO 001 - Všeobecné položky '!P77</f>
        <v>0</v>
      </c>
      <c r="AV52" s="126">
        <f>'SO 001 - Všeobecné položky '!J30</f>
        <v>0</v>
      </c>
      <c r="AW52" s="126">
        <f>'SO 001 - Všeobecné položky '!J31</f>
        <v>0</v>
      </c>
      <c r="AX52" s="126">
        <f>'SO 001 - Všeobecné položky '!J32</f>
        <v>0</v>
      </c>
      <c r="AY52" s="126">
        <f>'SO 001 - Všeobecné položky '!J33</f>
        <v>0</v>
      </c>
      <c r="AZ52" s="126">
        <f>'SO 001 - Všeobecné položky '!F30</f>
        <v>0</v>
      </c>
      <c r="BA52" s="126">
        <f>'SO 001 - Všeobecné položky '!F31</f>
        <v>0</v>
      </c>
      <c r="BB52" s="126">
        <f>'SO 001 - Všeobecné položky '!F32</f>
        <v>0</v>
      </c>
      <c r="BC52" s="126">
        <f>'SO 001 - Všeobecné položky '!F33</f>
        <v>0</v>
      </c>
      <c r="BD52" s="128">
        <f>'SO 001 - Všeobecné položky '!F34</f>
        <v>0</v>
      </c>
      <c r="BT52" s="129" t="s">
        <v>81</v>
      </c>
      <c r="BV52" s="129" t="s">
        <v>75</v>
      </c>
      <c r="BW52" s="129" t="s">
        <v>82</v>
      </c>
      <c r="BX52" s="129" t="s">
        <v>7</v>
      </c>
      <c r="CL52" s="129" t="s">
        <v>21</v>
      </c>
      <c r="CM52" s="129" t="s">
        <v>83</v>
      </c>
    </row>
    <row r="53" s="5" customFormat="1" ht="16.5" customHeight="1">
      <c r="A53" s="117" t="s">
        <v>77</v>
      </c>
      <c r="B53" s="118"/>
      <c r="C53" s="119"/>
      <c r="D53" s="120" t="s">
        <v>84</v>
      </c>
      <c r="E53" s="120"/>
      <c r="F53" s="120"/>
      <c r="G53" s="120"/>
      <c r="H53" s="120"/>
      <c r="I53" s="121"/>
      <c r="J53" s="120" t="s">
        <v>85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'SO 101 - Zpevněné plochy'!J27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'SO 101 - Zpevněné plochy'!P89</f>
        <v>0</v>
      </c>
      <c r="AV53" s="126">
        <f>'SO 101 - Zpevněné plochy'!J30</f>
        <v>0</v>
      </c>
      <c r="AW53" s="126">
        <f>'SO 101 - Zpevněné plochy'!J31</f>
        <v>0</v>
      </c>
      <c r="AX53" s="126">
        <f>'SO 101 - Zpevněné plochy'!J32</f>
        <v>0</v>
      </c>
      <c r="AY53" s="126">
        <f>'SO 101 - Zpevněné plochy'!J33</f>
        <v>0</v>
      </c>
      <c r="AZ53" s="126">
        <f>'SO 101 - Zpevněné plochy'!F30</f>
        <v>0</v>
      </c>
      <c r="BA53" s="126">
        <f>'SO 101 - Zpevněné plochy'!F31</f>
        <v>0</v>
      </c>
      <c r="BB53" s="126">
        <f>'SO 101 - Zpevněné plochy'!F32</f>
        <v>0</v>
      </c>
      <c r="BC53" s="126">
        <f>'SO 101 - Zpevněné plochy'!F33</f>
        <v>0</v>
      </c>
      <c r="BD53" s="128">
        <f>'SO 101 - Zpevněné plochy'!F34</f>
        <v>0</v>
      </c>
      <c r="BT53" s="129" t="s">
        <v>81</v>
      </c>
      <c r="BV53" s="129" t="s">
        <v>75</v>
      </c>
      <c r="BW53" s="129" t="s">
        <v>86</v>
      </c>
      <c r="BX53" s="129" t="s">
        <v>7</v>
      </c>
      <c r="CL53" s="129" t="s">
        <v>21</v>
      </c>
      <c r="CM53" s="129" t="s">
        <v>83</v>
      </c>
    </row>
    <row r="54" s="5" customFormat="1" ht="16.5" customHeight="1">
      <c r="A54" s="117" t="s">
        <v>77</v>
      </c>
      <c r="B54" s="118"/>
      <c r="C54" s="119"/>
      <c r="D54" s="120" t="s">
        <v>87</v>
      </c>
      <c r="E54" s="120"/>
      <c r="F54" s="120"/>
      <c r="G54" s="120"/>
      <c r="H54" s="120"/>
      <c r="I54" s="121"/>
      <c r="J54" s="120" t="s">
        <v>88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'SO 401 - Veřejné osvětlení'!J27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30">
        <v>0</v>
      </c>
      <c r="AT54" s="131">
        <f>ROUND(SUM(AV54:AW54),2)</f>
        <v>0</v>
      </c>
      <c r="AU54" s="132">
        <f>'SO 401 - Veřejné osvětlení'!P78</f>
        <v>0</v>
      </c>
      <c r="AV54" s="131">
        <f>'SO 401 - Veřejné osvětlení'!J30</f>
        <v>0</v>
      </c>
      <c r="AW54" s="131">
        <f>'SO 401 - Veřejné osvětlení'!J31</f>
        <v>0</v>
      </c>
      <c r="AX54" s="131">
        <f>'SO 401 - Veřejné osvětlení'!J32</f>
        <v>0</v>
      </c>
      <c r="AY54" s="131">
        <f>'SO 401 - Veřejné osvětlení'!J33</f>
        <v>0</v>
      </c>
      <c r="AZ54" s="131">
        <f>'SO 401 - Veřejné osvětlení'!F30</f>
        <v>0</v>
      </c>
      <c r="BA54" s="131">
        <f>'SO 401 - Veřejné osvětlení'!F31</f>
        <v>0</v>
      </c>
      <c r="BB54" s="131">
        <f>'SO 401 - Veřejné osvětlení'!F32</f>
        <v>0</v>
      </c>
      <c r="BC54" s="131">
        <f>'SO 401 - Veřejné osvětlení'!F33</f>
        <v>0</v>
      </c>
      <c r="BD54" s="133">
        <f>'SO 401 - Veřejné osvětlení'!F34</f>
        <v>0</v>
      </c>
      <c r="BT54" s="129" t="s">
        <v>81</v>
      </c>
      <c r="BV54" s="129" t="s">
        <v>75</v>
      </c>
      <c r="BW54" s="129" t="s">
        <v>89</v>
      </c>
      <c r="BX54" s="129" t="s">
        <v>7</v>
      </c>
      <c r="CL54" s="129" t="s">
        <v>21</v>
      </c>
      <c r="CM54" s="129" t="s">
        <v>83</v>
      </c>
    </row>
    <row r="55" s="1" customFormat="1" ht="30" customHeight="1">
      <c r="B55" s="44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0"/>
    </row>
    <row r="56" s="1" customFormat="1" ht="6.96" customHeight="1"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70"/>
    </row>
  </sheetData>
  <sheetProtection sheet="1" formatColumns="0" formatRows="0" objects="1" scenarios="1" spinCount="100000" saltValue="fna7rg2gFVBaTzluFM5My0FmaxjMoOttpVq5jRyWpIlQcUPj487F689Or1n8OLW9iQsa6QmOvatbOE66QOZCtA==" hashValue="NpHkBPs4UiyKkYGsOn64vaz59gcxdWDW1DHQFYtSM+9d7CinCg5GFWfFOtavXf61oMo7RVH+Dkp0RCqj1ZOwpw==" algorithmName="SHA-512" password="CC35"/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001 - Všeobecné položky '!C2" display="/"/>
    <hyperlink ref="A53" location="'SO 101 - Zpevněné plochy'!C2" display="/"/>
    <hyperlink ref="A54" location="'SO 401 - Veřejné osvětle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90</v>
      </c>
      <c r="G1" s="137" t="s">
        <v>91</v>
      </c>
      <c r="H1" s="137"/>
      <c r="I1" s="138"/>
      <c r="J1" s="137" t="s">
        <v>92</v>
      </c>
      <c r="K1" s="136" t="s">
        <v>93</v>
      </c>
      <c r="L1" s="137" t="s">
        <v>94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95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 xml:space="preserve">Parkoviště v ul. B. Němcové,  Přelouč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96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12. 6. 2018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4" t="s">
        <v>30</v>
      </c>
      <c r="J21" s="33" t="s">
        <v>36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ROUND(J77,2)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ROUND(SUM(BE77:BE86), 2)</f>
        <v>0</v>
      </c>
      <c r="G30" s="45"/>
      <c r="H30" s="45"/>
      <c r="I30" s="156">
        <v>0.20999999999999999</v>
      </c>
      <c r="J30" s="155">
        <f>ROUND(ROUND((SUM(BE77:BE86)),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ROUND(SUM(BF77:BF86), 2)</f>
        <v>0</v>
      </c>
      <c r="G31" s="45"/>
      <c r="H31" s="45"/>
      <c r="I31" s="156">
        <v>0.14999999999999999</v>
      </c>
      <c r="J31" s="155">
        <f>ROUND(ROUND((SUM(BF77:BF86)),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ROUND(SUM(BG77:BG86),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ROUND(SUM(BH77:BH86),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ROUND(SUM(BI77:BI86),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98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 xml:space="preserve">Parkoviště v ul. B. Němcové,  Přelouč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96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SO 001 - Všeobecné položky 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Přelouč</v>
      </c>
      <c r="G49" s="45"/>
      <c r="H49" s="45"/>
      <c r="I49" s="144" t="s">
        <v>25</v>
      </c>
      <c r="J49" s="145" t="str">
        <f>IF(J12="","",J12)</f>
        <v>12. 6. 2018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Přelouč</v>
      </c>
      <c r="G51" s="45"/>
      <c r="H51" s="45"/>
      <c r="I51" s="144" t="s">
        <v>33</v>
      </c>
      <c r="J51" s="42" t="str">
        <f>E21</f>
        <v>Prodin a.s.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99</v>
      </c>
      <c r="D54" s="157"/>
      <c r="E54" s="157"/>
      <c r="F54" s="157"/>
      <c r="G54" s="157"/>
      <c r="H54" s="157"/>
      <c r="I54" s="171"/>
      <c r="J54" s="172" t="s">
        <v>100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101</v>
      </c>
      <c r="D56" s="45"/>
      <c r="E56" s="45"/>
      <c r="F56" s="45"/>
      <c r="G56" s="45"/>
      <c r="H56" s="45"/>
      <c r="I56" s="142"/>
      <c r="J56" s="153">
        <f>J77</f>
        <v>0</v>
      </c>
      <c r="K56" s="49"/>
      <c r="AU56" s="22" t="s">
        <v>102</v>
      </c>
    </row>
    <row r="57" s="7" customFormat="1" ht="24.96" customHeight="1">
      <c r="B57" s="175"/>
      <c r="C57" s="176"/>
      <c r="D57" s="177" t="s">
        <v>103</v>
      </c>
      <c r="E57" s="178"/>
      <c r="F57" s="178"/>
      <c r="G57" s="178"/>
      <c r="H57" s="178"/>
      <c r="I57" s="179"/>
      <c r="J57" s="180">
        <f>J78</f>
        <v>0</v>
      </c>
      <c r="K57" s="181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42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64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67"/>
      <c r="J63" s="69"/>
      <c r="K63" s="69"/>
      <c r="L63" s="70"/>
    </row>
    <row r="64" s="1" customFormat="1" ht="36.96" customHeight="1">
      <c r="B64" s="44"/>
      <c r="C64" s="71" t="s">
        <v>104</v>
      </c>
      <c r="D64" s="72"/>
      <c r="E64" s="72"/>
      <c r="F64" s="72"/>
      <c r="G64" s="72"/>
      <c r="H64" s="72"/>
      <c r="I64" s="182"/>
      <c r="J64" s="72"/>
      <c r="K64" s="72"/>
      <c r="L64" s="70"/>
    </row>
    <row r="65" s="1" customFormat="1" ht="6.96" customHeight="1">
      <c r="B65" s="44"/>
      <c r="C65" s="72"/>
      <c r="D65" s="72"/>
      <c r="E65" s="72"/>
      <c r="F65" s="72"/>
      <c r="G65" s="72"/>
      <c r="H65" s="72"/>
      <c r="I65" s="182"/>
      <c r="J65" s="72"/>
      <c r="K65" s="72"/>
      <c r="L65" s="70"/>
    </row>
    <row r="66" s="1" customFormat="1" ht="14.4" customHeight="1">
      <c r="B66" s="44"/>
      <c r="C66" s="74" t="s">
        <v>18</v>
      </c>
      <c r="D66" s="72"/>
      <c r="E66" s="72"/>
      <c r="F66" s="72"/>
      <c r="G66" s="72"/>
      <c r="H66" s="72"/>
      <c r="I66" s="182"/>
      <c r="J66" s="72"/>
      <c r="K66" s="72"/>
      <c r="L66" s="70"/>
    </row>
    <row r="67" s="1" customFormat="1" ht="16.5" customHeight="1">
      <c r="B67" s="44"/>
      <c r="C67" s="72"/>
      <c r="D67" s="72"/>
      <c r="E67" s="183" t="str">
        <f>E7</f>
        <v xml:space="preserve">Parkoviště v ul. B. Němcové,  Přelouč</v>
      </c>
      <c r="F67" s="74"/>
      <c r="G67" s="74"/>
      <c r="H67" s="74"/>
      <c r="I67" s="182"/>
      <c r="J67" s="72"/>
      <c r="K67" s="72"/>
      <c r="L67" s="70"/>
    </row>
    <row r="68" s="1" customFormat="1" ht="14.4" customHeight="1">
      <c r="B68" s="44"/>
      <c r="C68" s="74" t="s">
        <v>96</v>
      </c>
      <c r="D68" s="72"/>
      <c r="E68" s="72"/>
      <c r="F68" s="72"/>
      <c r="G68" s="72"/>
      <c r="H68" s="72"/>
      <c r="I68" s="182"/>
      <c r="J68" s="72"/>
      <c r="K68" s="72"/>
      <c r="L68" s="70"/>
    </row>
    <row r="69" s="1" customFormat="1" ht="17.25" customHeight="1">
      <c r="B69" s="44"/>
      <c r="C69" s="72"/>
      <c r="D69" s="72"/>
      <c r="E69" s="80" t="str">
        <f>E9</f>
        <v xml:space="preserve">SO 001 - Všeobecné položky </v>
      </c>
      <c r="F69" s="72"/>
      <c r="G69" s="72"/>
      <c r="H69" s="72"/>
      <c r="I69" s="182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2"/>
      <c r="J70" s="72"/>
      <c r="K70" s="72"/>
      <c r="L70" s="70"/>
    </row>
    <row r="71" s="1" customFormat="1" ht="18" customHeight="1">
      <c r="B71" s="44"/>
      <c r="C71" s="74" t="s">
        <v>23</v>
      </c>
      <c r="D71" s="72"/>
      <c r="E71" s="72"/>
      <c r="F71" s="184" t="str">
        <f>F12</f>
        <v>Přelouč</v>
      </c>
      <c r="G71" s="72"/>
      <c r="H71" s="72"/>
      <c r="I71" s="185" t="s">
        <v>25</v>
      </c>
      <c r="J71" s="83" t="str">
        <f>IF(J12="","",J12)</f>
        <v>12. 6. 2018</v>
      </c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2"/>
      <c r="J72" s="72"/>
      <c r="K72" s="72"/>
      <c r="L72" s="70"/>
    </row>
    <row r="73" s="1" customFormat="1">
      <c r="B73" s="44"/>
      <c r="C73" s="74" t="s">
        <v>27</v>
      </c>
      <c r="D73" s="72"/>
      <c r="E73" s="72"/>
      <c r="F73" s="184" t="str">
        <f>E15</f>
        <v>Město Přelouč</v>
      </c>
      <c r="G73" s="72"/>
      <c r="H73" s="72"/>
      <c r="I73" s="185" t="s">
        <v>33</v>
      </c>
      <c r="J73" s="184" t="str">
        <f>E21</f>
        <v>Prodin a.s.</v>
      </c>
      <c r="K73" s="72"/>
      <c r="L73" s="70"/>
    </row>
    <row r="74" s="1" customFormat="1" ht="14.4" customHeight="1">
      <c r="B74" s="44"/>
      <c r="C74" s="74" t="s">
        <v>31</v>
      </c>
      <c r="D74" s="72"/>
      <c r="E74" s="72"/>
      <c r="F74" s="184" t="str">
        <f>IF(E18="","",E18)</f>
        <v/>
      </c>
      <c r="G74" s="72"/>
      <c r="H74" s="72"/>
      <c r="I74" s="182"/>
      <c r="J74" s="72"/>
      <c r="K74" s="72"/>
      <c r="L74" s="70"/>
    </row>
    <row r="75" s="1" customFormat="1" ht="10.32" customHeight="1">
      <c r="B75" s="44"/>
      <c r="C75" s="72"/>
      <c r="D75" s="72"/>
      <c r="E75" s="72"/>
      <c r="F75" s="72"/>
      <c r="G75" s="72"/>
      <c r="H75" s="72"/>
      <c r="I75" s="182"/>
      <c r="J75" s="72"/>
      <c r="K75" s="72"/>
      <c r="L75" s="70"/>
    </row>
    <row r="76" s="8" customFormat="1" ht="29.28" customHeight="1">
      <c r="B76" s="186"/>
      <c r="C76" s="187" t="s">
        <v>105</v>
      </c>
      <c r="D76" s="188" t="s">
        <v>58</v>
      </c>
      <c r="E76" s="188" t="s">
        <v>54</v>
      </c>
      <c r="F76" s="188" t="s">
        <v>106</v>
      </c>
      <c r="G76" s="188" t="s">
        <v>107</v>
      </c>
      <c r="H76" s="188" t="s">
        <v>108</v>
      </c>
      <c r="I76" s="189" t="s">
        <v>109</v>
      </c>
      <c r="J76" s="188" t="s">
        <v>100</v>
      </c>
      <c r="K76" s="190" t="s">
        <v>110</v>
      </c>
      <c r="L76" s="191"/>
      <c r="M76" s="100" t="s">
        <v>111</v>
      </c>
      <c r="N76" s="101" t="s">
        <v>43</v>
      </c>
      <c r="O76" s="101" t="s">
        <v>112</v>
      </c>
      <c r="P76" s="101" t="s">
        <v>113</v>
      </c>
      <c r="Q76" s="101" t="s">
        <v>114</v>
      </c>
      <c r="R76" s="101" t="s">
        <v>115</v>
      </c>
      <c r="S76" s="101" t="s">
        <v>116</v>
      </c>
      <c r="T76" s="102" t="s">
        <v>117</v>
      </c>
    </row>
    <row r="77" s="1" customFormat="1" ht="29.28" customHeight="1">
      <c r="B77" s="44"/>
      <c r="C77" s="106" t="s">
        <v>101</v>
      </c>
      <c r="D77" s="72"/>
      <c r="E77" s="72"/>
      <c r="F77" s="72"/>
      <c r="G77" s="72"/>
      <c r="H77" s="72"/>
      <c r="I77" s="182"/>
      <c r="J77" s="192">
        <f>BK77</f>
        <v>0</v>
      </c>
      <c r="K77" s="72"/>
      <c r="L77" s="70"/>
      <c r="M77" s="103"/>
      <c r="N77" s="104"/>
      <c r="O77" s="104"/>
      <c r="P77" s="193">
        <f>P78</f>
        <v>0</v>
      </c>
      <c r="Q77" s="104"/>
      <c r="R77" s="193">
        <f>R78</f>
        <v>0</v>
      </c>
      <c r="S77" s="104"/>
      <c r="T77" s="194">
        <f>T78</f>
        <v>0</v>
      </c>
      <c r="AT77" s="22" t="s">
        <v>72</v>
      </c>
      <c r="AU77" s="22" t="s">
        <v>102</v>
      </c>
      <c r="BK77" s="195">
        <f>BK78</f>
        <v>0</v>
      </c>
    </row>
    <row r="78" s="9" customFormat="1" ht="37.44001" customHeight="1">
      <c r="B78" s="196"/>
      <c r="C78" s="197"/>
      <c r="D78" s="198" t="s">
        <v>72</v>
      </c>
      <c r="E78" s="199" t="s">
        <v>118</v>
      </c>
      <c r="F78" s="199" t="s">
        <v>119</v>
      </c>
      <c r="G78" s="197"/>
      <c r="H78" s="197"/>
      <c r="I78" s="200"/>
      <c r="J78" s="201">
        <f>BK78</f>
        <v>0</v>
      </c>
      <c r="K78" s="197"/>
      <c r="L78" s="202"/>
      <c r="M78" s="203"/>
      <c r="N78" s="204"/>
      <c r="O78" s="204"/>
      <c r="P78" s="205">
        <f>SUM(P79:P86)</f>
        <v>0</v>
      </c>
      <c r="Q78" s="204"/>
      <c r="R78" s="205">
        <f>SUM(R79:R86)</f>
        <v>0</v>
      </c>
      <c r="S78" s="204"/>
      <c r="T78" s="206">
        <f>SUM(T79:T86)</f>
        <v>0</v>
      </c>
      <c r="AR78" s="207" t="s">
        <v>120</v>
      </c>
      <c r="AT78" s="208" t="s">
        <v>72</v>
      </c>
      <c r="AU78" s="208" t="s">
        <v>73</v>
      </c>
      <c r="AY78" s="207" t="s">
        <v>121</v>
      </c>
      <c r="BK78" s="209">
        <f>SUM(BK79:BK86)</f>
        <v>0</v>
      </c>
    </row>
    <row r="79" s="1" customFormat="1" ht="16.5" customHeight="1">
      <c r="B79" s="44"/>
      <c r="C79" s="210" t="s">
        <v>81</v>
      </c>
      <c r="D79" s="210" t="s">
        <v>122</v>
      </c>
      <c r="E79" s="211" t="s">
        <v>123</v>
      </c>
      <c r="F79" s="212" t="s">
        <v>124</v>
      </c>
      <c r="G79" s="213" t="s">
        <v>125</v>
      </c>
      <c r="H79" s="214">
        <v>1</v>
      </c>
      <c r="I79" s="215"/>
      <c r="J79" s="216">
        <f>ROUND(I79*H79,2)</f>
        <v>0</v>
      </c>
      <c r="K79" s="212" t="s">
        <v>21</v>
      </c>
      <c r="L79" s="70"/>
      <c r="M79" s="217" t="s">
        <v>21</v>
      </c>
      <c r="N79" s="218" t="s">
        <v>44</v>
      </c>
      <c r="O79" s="45"/>
      <c r="P79" s="219">
        <f>O79*H79</f>
        <v>0</v>
      </c>
      <c r="Q79" s="219">
        <v>0</v>
      </c>
      <c r="R79" s="219">
        <f>Q79*H79</f>
        <v>0</v>
      </c>
      <c r="S79" s="219">
        <v>0</v>
      </c>
      <c r="T79" s="220">
        <f>S79*H79</f>
        <v>0</v>
      </c>
      <c r="AR79" s="22" t="s">
        <v>126</v>
      </c>
      <c r="AT79" s="22" t="s">
        <v>122</v>
      </c>
      <c r="AU79" s="22" t="s">
        <v>81</v>
      </c>
      <c r="AY79" s="22" t="s">
        <v>121</v>
      </c>
      <c r="BE79" s="221">
        <f>IF(N79="základní",J79,0)</f>
        <v>0</v>
      </c>
      <c r="BF79" s="221">
        <f>IF(N79="snížená",J79,0)</f>
        <v>0</v>
      </c>
      <c r="BG79" s="221">
        <f>IF(N79="zákl. přenesená",J79,0)</f>
        <v>0</v>
      </c>
      <c r="BH79" s="221">
        <f>IF(N79="sníž. přenesená",J79,0)</f>
        <v>0</v>
      </c>
      <c r="BI79" s="221">
        <f>IF(N79="nulová",J79,0)</f>
        <v>0</v>
      </c>
      <c r="BJ79" s="22" t="s">
        <v>81</v>
      </c>
      <c r="BK79" s="221">
        <f>ROUND(I79*H79,2)</f>
        <v>0</v>
      </c>
      <c r="BL79" s="22" t="s">
        <v>126</v>
      </c>
      <c r="BM79" s="22" t="s">
        <v>127</v>
      </c>
    </row>
    <row r="80" s="1" customFormat="1" ht="16.5" customHeight="1">
      <c r="B80" s="44"/>
      <c r="C80" s="210" t="s">
        <v>83</v>
      </c>
      <c r="D80" s="210" t="s">
        <v>122</v>
      </c>
      <c r="E80" s="211" t="s">
        <v>128</v>
      </c>
      <c r="F80" s="212" t="s">
        <v>129</v>
      </c>
      <c r="G80" s="213" t="s">
        <v>125</v>
      </c>
      <c r="H80" s="214">
        <v>1</v>
      </c>
      <c r="I80" s="215"/>
      <c r="J80" s="216">
        <f>ROUND(I80*H80,2)</f>
        <v>0</v>
      </c>
      <c r="K80" s="212" t="s">
        <v>21</v>
      </c>
      <c r="L80" s="70"/>
      <c r="M80" s="217" t="s">
        <v>21</v>
      </c>
      <c r="N80" s="218" t="s">
        <v>44</v>
      </c>
      <c r="O80" s="45"/>
      <c r="P80" s="219">
        <f>O80*H80</f>
        <v>0</v>
      </c>
      <c r="Q80" s="219">
        <v>0</v>
      </c>
      <c r="R80" s="219">
        <f>Q80*H80</f>
        <v>0</v>
      </c>
      <c r="S80" s="219">
        <v>0</v>
      </c>
      <c r="T80" s="220">
        <f>S80*H80</f>
        <v>0</v>
      </c>
      <c r="AR80" s="22" t="s">
        <v>126</v>
      </c>
      <c r="AT80" s="22" t="s">
        <v>122</v>
      </c>
      <c r="AU80" s="22" t="s">
        <v>81</v>
      </c>
      <c r="AY80" s="22" t="s">
        <v>121</v>
      </c>
      <c r="BE80" s="221">
        <f>IF(N80="základní",J80,0)</f>
        <v>0</v>
      </c>
      <c r="BF80" s="221">
        <f>IF(N80="snížená",J80,0)</f>
        <v>0</v>
      </c>
      <c r="BG80" s="221">
        <f>IF(N80="zákl. přenesená",J80,0)</f>
        <v>0</v>
      </c>
      <c r="BH80" s="221">
        <f>IF(N80="sníž. přenesená",J80,0)</f>
        <v>0</v>
      </c>
      <c r="BI80" s="221">
        <f>IF(N80="nulová",J80,0)</f>
        <v>0</v>
      </c>
      <c r="BJ80" s="22" t="s">
        <v>81</v>
      </c>
      <c r="BK80" s="221">
        <f>ROUND(I80*H80,2)</f>
        <v>0</v>
      </c>
      <c r="BL80" s="22" t="s">
        <v>126</v>
      </c>
      <c r="BM80" s="22" t="s">
        <v>130</v>
      </c>
    </row>
    <row r="81" s="1" customFormat="1" ht="16.5" customHeight="1">
      <c r="B81" s="44"/>
      <c r="C81" s="210" t="s">
        <v>131</v>
      </c>
      <c r="D81" s="210" t="s">
        <v>122</v>
      </c>
      <c r="E81" s="211" t="s">
        <v>132</v>
      </c>
      <c r="F81" s="212" t="s">
        <v>133</v>
      </c>
      <c r="G81" s="213" t="s">
        <v>125</v>
      </c>
      <c r="H81" s="214">
        <v>1</v>
      </c>
      <c r="I81" s="215"/>
      <c r="J81" s="216">
        <f>ROUND(I81*H81,2)</f>
        <v>0</v>
      </c>
      <c r="K81" s="212" t="s">
        <v>21</v>
      </c>
      <c r="L81" s="70"/>
      <c r="M81" s="217" t="s">
        <v>21</v>
      </c>
      <c r="N81" s="218" t="s">
        <v>44</v>
      </c>
      <c r="O81" s="45"/>
      <c r="P81" s="219">
        <f>O81*H81</f>
        <v>0</v>
      </c>
      <c r="Q81" s="219">
        <v>0</v>
      </c>
      <c r="R81" s="219">
        <f>Q81*H81</f>
        <v>0</v>
      </c>
      <c r="S81" s="219">
        <v>0</v>
      </c>
      <c r="T81" s="220">
        <f>S81*H81</f>
        <v>0</v>
      </c>
      <c r="AR81" s="22" t="s">
        <v>126</v>
      </c>
      <c r="AT81" s="22" t="s">
        <v>122</v>
      </c>
      <c r="AU81" s="22" t="s">
        <v>81</v>
      </c>
      <c r="AY81" s="22" t="s">
        <v>121</v>
      </c>
      <c r="BE81" s="221">
        <f>IF(N81="základní",J81,0)</f>
        <v>0</v>
      </c>
      <c r="BF81" s="221">
        <f>IF(N81="snížená",J81,0)</f>
        <v>0</v>
      </c>
      <c r="BG81" s="221">
        <f>IF(N81="zákl. přenesená",J81,0)</f>
        <v>0</v>
      </c>
      <c r="BH81" s="221">
        <f>IF(N81="sníž. přenesená",J81,0)</f>
        <v>0</v>
      </c>
      <c r="BI81" s="221">
        <f>IF(N81="nulová",J81,0)</f>
        <v>0</v>
      </c>
      <c r="BJ81" s="22" t="s">
        <v>81</v>
      </c>
      <c r="BK81" s="221">
        <f>ROUND(I81*H81,2)</f>
        <v>0</v>
      </c>
      <c r="BL81" s="22" t="s">
        <v>126</v>
      </c>
      <c r="BM81" s="22" t="s">
        <v>134</v>
      </c>
    </row>
    <row r="82" s="1" customFormat="1" ht="16.5" customHeight="1">
      <c r="B82" s="44"/>
      <c r="C82" s="210" t="s">
        <v>135</v>
      </c>
      <c r="D82" s="210" t="s">
        <v>122</v>
      </c>
      <c r="E82" s="211" t="s">
        <v>136</v>
      </c>
      <c r="F82" s="212" t="s">
        <v>137</v>
      </c>
      <c r="G82" s="213" t="s">
        <v>125</v>
      </c>
      <c r="H82" s="214">
        <v>1</v>
      </c>
      <c r="I82" s="215"/>
      <c r="J82" s="216">
        <f>ROUND(I82*H82,2)</f>
        <v>0</v>
      </c>
      <c r="K82" s="212" t="s">
        <v>21</v>
      </c>
      <c r="L82" s="70"/>
      <c r="M82" s="217" t="s">
        <v>21</v>
      </c>
      <c r="N82" s="218" t="s">
        <v>44</v>
      </c>
      <c r="O82" s="45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AR82" s="22" t="s">
        <v>126</v>
      </c>
      <c r="AT82" s="22" t="s">
        <v>122</v>
      </c>
      <c r="AU82" s="22" t="s">
        <v>81</v>
      </c>
      <c r="AY82" s="22" t="s">
        <v>121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22" t="s">
        <v>81</v>
      </c>
      <c r="BK82" s="221">
        <f>ROUND(I82*H82,2)</f>
        <v>0</v>
      </c>
      <c r="BL82" s="22" t="s">
        <v>126</v>
      </c>
      <c r="BM82" s="22" t="s">
        <v>138</v>
      </c>
    </row>
    <row r="83" s="1" customFormat="1" ht="16.5" customHeight="1">
      <c r="B83" s="44"/>
      <c r="C83" s="210" t="s">
        <v>120</v>
      </c>
      <c r="D83" s="210" t="s">
        <v>122</v>
      </c>
      <c r="E83" s="211" t="s">
        <v>139</v>
      </c>
      <c r="F83" s="212" t="s">
        <v>140</v>
      </c>
      <c r="G83" s="213" t="s">
        <v>141</v>
      </c>
      <c r="H83" s="214">
        <v>1</v>
      </c>
      <c r="I83" s="215"/>
      <c r="J83" s="216">
        <f>ROUND(I83*H83,2)</f>
        <v>0</v>
      </c>
      <c r="K83" s="212" t="s">
        <v>21</v>
      </c>
      <c r="L83" s="70"/>
      <c r="M83" s="217" t="s">
        <v>21</v>
      </c>
      <c r="N83" s="218" t="s">
        <v>44</v>
      </c>
      <c r="O83" s="45"/>
      <c r="P83" s="219">
        <f>O83*H83</f>
        <v>0</v>
      </c>
      <c r="Q83" s="219">
        <v>0</v>
      </c>
      <c r="R83" s="219">
        <f>Q83*H83</f>
        <v>0</v>
      </c>
      <c r="S83" s="219">
        <v>0</v>
      </c>
      <c r="T83" s="220">
        <f>S83*H83</f>
        <v>0</v>
      </c>
      <c r="AR83" s="22" t="s">
        <v>126</v>
      </c>
      <c r="AT83" s="22" t="s">
        <v>122</v>
      </c>
      <c r="AU83" s="22" t="s">
        <v>81</v>
      </c>
      <c r="AY83" s="22" t="s">
        <v>121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22" t="s">
        <v>81</v>
      </c>
      <c r="BK83" s="221">
        <f>ROUND(I83*H83,2)</f>
        <v>0</v>
      </c>
      <c r="BL83" s="22" t="s">
        <v>126</v>
      </c>
      <c r="BM83" s="22" t="s">
        <v>142</v>
      </c>
    </row>
    <row r="84" s="1" customFormat="1" ht="16.5" customHeight="1">
      <c r="B84" s="44"/>
      <c r="C84" s="210" t="s">
        <v>143</v>
      </c>
      <c r="D84" s="210" t="s">
        <v>122</v>
      </c>
      <c r="E84" s="211" t="s">
        <v>144</v>
      </c>
      <c r="F84" s="212" t="s">
        <v>145</v>
      </c>
      <c r="G84" s="213" t="s">
        <v>125</v>
      </c>
      <c r="H84" s="214">
        <v>1</v>
      </c>
      <c r="I84" s="215"/>
      <c r="J84" s="216">
        <f>ROUND(I84*H84,2)</f>
        <v>0</v>
      </c>
      <c r="K84" s="212" t="s">
        <v>21</v>
      </c>
      <c r="L84" s="70"/>
      <c r="M84" s="217" t="s">
        <v>21</v>
      </c>
      <c r="N84" s="218" t="s">
        <v>44</v>
      </c>
      <c r="O84" s="45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AR84" s="22" t="s">
        <v>126</v>
      </c>
      <c r="AT84" s="22" t="s">
        <v>122</v>
      </c>
      <c r="AU84" s="22" t="s">
        <v>81</v>
      </c>
      <c r="AY84" s="22" t="s">
        <v>121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2" t="s">
        <v>81</v>
      </c>
      <c r="BK84" s="221">
        <f>ROUND(I84*H84,2)</f>
        <v>0</v>
      </c>
      <c r="BL84" s="22" t="s">
        <v>126</v>
      </c>
      <c r="BM84" s="22" t="s">
        <v>146</v>
      </c>
    </row>
    <row r="85" s="1" customFormat="1" ht="16.5" customHeight="1">
      <c r="B85" s="44"/>
      <c r="C85" s="210" t="s">
        <v>147</v>
      </c>
      <c r="D85" s="210" t="s">
        <v>122</v>
      </c>
      <c r="E85" s="211" t="s">
        <v>148</v>
      </c>
      <c r="F85" s="212" t="s">
        <v>149</v>
      </c>
      <c r="G85" s="213" t="s">
        <v>150</v>
      </c>
      <c r="H85" s="214">
        <v>4</v>
      </c>
      <c r="I85" s="215"/>
      <c r="J85" s="216">
        <f>ROUND(I85*H85,2)</f>
        <v>0</v>
      </c>
      <c r="K85" s="212" t="s">
        <v>21</v>
      </c>
      <c r="L85" s="70"/>
      <c r="M85" s="217" t="s">
        <v>21</v>
      </c>
      <c r="N85" s="218" t="s">
        <v>44</v>
      </c>
      <c r="O85" s="45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AR85" s="22" t="s">
        <v>126</v>
      </c>
      <c r="AT85" s="22" t="s">
        <v>122</v>
      </c>
      <c r="AU85" s="22" t="s">
        <v>81</v>
      </c>
      <c r="AY85" s="22" t="s">
        <v>121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22" t="s">
        <v>81</v>
      </c>
      <c r="BK85" s="221">
        <f>ROUND(I85*H85,2)</f>
        <v>0</v>
      </c>
      <c r="BL85" s="22" t="s">
        <v>126</v>
      </c>
      <c r="BM85" s="22" t="s">
        <v>151</v>
      </c>
    </row>
    <row r="86" s="10" customFormat="1">
      <c r="B86" s="222"/>
      <c r="C86" s="223"/>
      <c r="D86" s="224" t="s">
        <v>152</v>
      </c>
      <c r="E86" s="225" t="s">
        <v>21</v>
      </c>
      <c r="F86" s="226" t="s">
        <v>153</v>
      </c>
      <c r="G86" s="223"/>
      <c r="H86" s="227">
        <v>4</v>
      </c>
      <c r="I86" s="228"/>
      <c r="J86" s="223"/>
      <c r="K86" s="223"/>
      <c r="L86" s="229"/>
      <c r="M86" s="230"/>
      <c r="N86" s="231"/>
      <c r="O86" s="231"/>
      <c r="P86" s="231"/>
      <c r="Q86" s="231"/>
      <c r="R86" s="231"/>
      <c r="S86" s="231"/>
      <c r="T86" s="232"/>
      <c r="AT86" s="233" t="s">
        <v>152</v>
      </c>
      <c r="AU86" s="233" t="s">
        <v>81</v>
      </c>
      <c r="AV86" s="10" t="s">
        <v>83</v>
      </c>
      <c r="AW86" s="10" t="s">
        <v>37</v>
      </c>
      <c r="AX86" s="10" t="s">
        <v>81</v>
      </c>
      <c r="AY86" s="233" t="s">
        <v>121</v>
      </c>
    </row>
    <row r="87" s="1" customFormat="1" ht="6.96" customHeight="1">
      <c r="B87" s="65"/>
      <c r="C87" s="66"/>
      <c r="D87" s="66"/>
      <c r="E87" s="66"/>
      <c r="F87" s="66"/>
      <c r="G87" s="66"/>
      <c r="H87" s="66"/>
      <c r="I87" s="164"/>
      <c r="J87" s="66"/>
      <c r="K87" s="66"/>
      <c r="L87" s="70"/>
    </row>
  </sheetData>
  <sheetProtection sheet="1" autoFilter="0" formatColumns="0" formatRows="0" objects="1" scenarios="1" spinCount="100000" saltValue="wzYt6Q4RElAG0xD0IaZk6B2GrgzYR++shjamoJBOxgMTIkiWqruAdo27XrCclCfYHfbl1L0k5u9heayULbZDHg==" hashValue="iOJjSF0sx6VnzPk7ZBBEjpWioXDecDuzHXfWms6AoplNfPJlPJ2LLjnxyBIt5K6DmPsNnRp+Erj8rw96LZO3rA==" algorithmName="SHA-512" password="CC35"/>
  <autoFilter ref="C76:K86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90</v>
      </c>
      <c r="G1" s="137" t="s">
        <v>91</v>
      </c>
      <c r="H1" s="137"/>
      <c r="I1" s="138"/>
      <c r="J1" s="137" t="s">
        <v>92</v>
      </c>
      <c r="K1" s="136" t="s">
        <v>93</v>
      </c>
      <c r="L1" s="137" t="s">
        <v>94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86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95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 xml:space="preserve">Parkoviště v ul. B. Němcové,  Přelouč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96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154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12. 6. 2018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4" t="s">
        <v>30</v>
      </c>
      <c r="J21" s="33" t="s">
        <v>36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ROUND(SUM(BE89:BE374), 2)</f>
        <v>0</v>
      </c>
      <c r="G30" s="45"/>
      <c r="H30" s="45"/>
      <c r="I30" s="156">
        <v>0.20999999999999999</v>
      </c>
      <c r="J30" s="155">
        <f>ROUND(ROUND((SUM(BE89:BE374)),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ROUND(SUM(BF89:BF374), 2)</f>
        <v>0</v>
      </c>
      <c r="G31" s="45"/>
      <c r="H31" s="45"/>
      <c r="I31" s="156">
        <v>0.14999999999999999</v>
      </c>
      <c r="J31" s="155">
        <f>ROUND(ROUND((SUM(BF89:BF374)),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ROUND(SUM(BG89:BG374),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ROUND(SUM(BH89:BH374),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ROUND(SUM(BI89:BI374),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98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 xml:space="preserve">Parkoviště v ul. B. Němcové,  Přelouč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96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SO 101 - Zpevněné plochy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Přelouč</v>
      </c>
      <c r="G49" s="45"/>
      <c r="H49" s="45"/>
      <c r="I49" s="144" t="s">
        <v>25</v>
      </c>
      <c r="J49" s="145" t="str">
        <f>IF(J12="","",J12)</f>
        <v>12. 6. 2018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Přelouč</v>
      </c>
      <c r="G51" s="45"/>
      <c r="H51" s="45"/>
      <c r="I51" s="144" t="s">
        <v>33</v>
      </c>
      <c r="J51" s="42" t="str">
        <f>E21</f>
        <v>Prodin a.s.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99</v>
      </c>
      <c r="D54" s="157"/>
      <c r="E54" s="157"/>
      <c r="F54" s="157"/>
      <c r="G54" s="157"/>
      <c r="H54" s="157"/>
      <c r="I54" s="171"/>
      <c r="J54" s="172" t="s">
        <v>100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101</v>
      </c>
      <c r="D56" s="45"/>
      <c r="E56" s="45"/>
      <c r="F56" s="45"/>
      <c r="G56" s="45"/>
      <c r="H56" s="45"/>
      <c r="I56" s="142"/>
      <c r="J56" s="153">
        <f>J89</f>
        <v>0</v>
      </c>
      <c r="K56" s="49"/>
      <c r="AU56" s="22" t="s">
        <v>102</v>
      </c>
    </row>
    <row r="57" s="7" customFormat="1" ht="24.96" customHeight="1">
      <c r="B57" s="175"/>
      <c r="C57" s="176"/>
      <c r="D57" s="177" t="s">
        <v>155</v>
      </c>
      <c r="E57" s="178"/>
      <c r="F57" s="178"/>
      <c r="G57" s="178"/>
      <c r="H57" s="178"/>
      <c r="I57" s="179"/>
      <c r="J57" s="180">
        <f>J90</f>
        <v>0</v>
      </c>
      <c r="K57" s="181"/>
    </row>
    <row r="58" s="11" customFormat="1" ht="19.92" customHeight="1">
      <c r="B58" s="234"/>
      <c r="C58" s="235"/>
      <c r="D58" s="236" t="s">
        <v>156</v>
      </c>
      <c r="E58" s="237"/>
      <c r="F58" s="237"/>
      <c r="G58" s="237"/>
      <c r="H58" s="237"/>
      <c r="I58" s="238"/>
      <c r="J58" s="239">
        <f>J91</f>
        <v>0</v>
      </c>
      <c r="K58" s="240"/>
    </row>
    <row r="59" s="11" customFormat="1" ht="19.92" customHeight="1">
      <c r="B59" s="234"/>
      <c r="C59" s="235"/>
      <c r="D59" s="236" t="s">
        <v>157</v>
      </c>
      <c r="E59" s="237"/>
      <c r="F59" s="237"/>
      <c r="G59" s="237"/>
      <c r="H59" s="237"/>
      <c r="I59" s="238"/>
      <c r="J59" s="239">
        <f>J190</f>
        <v>0</v>
      </c>
      <c r="K59" s="240"/>
    </row>
    <row r="60" s="11" customFormat="1" ht="19.92" customHeight="1">
      <c r="B60" s="234"/>
      <c r="C60" s="235"/>
      <c r="D60" s="236" t="s">
        <v>158</v>
      </c>
      <c r="E60" s="237"/>
      <c r="F60" s="237"/>
      <c r="G60" s="237"/>
      <c r="H60" s="237"/>
      <c r="I60" s="238"/>
      <c r="J60" s="239">
        <f>J206</f>
        <v>0</v>
      </c>
      <c r="K60" s="240"/>
    </row>
    <row r="61" s="11" customFormat="1" ht="19.92" customHeight="1">
      <c r="B61" s="234"/>
      <c r="C61" s="235"/>
      <c r="D61" s="236" t="s">
        <v>159</v>
      </c>
      <c r="E61" s="237"/>
      <c r="F61" s="237"/>
      <c r="G61" s="237"/>
      <c r="H61" s="237"/>
      <c r="I61" s="238"/>
      <c r="J61" s="239">
        <f>J212</f>
        <v>0</v>
      </c>
      <c r="K61" s="240"/>
    </row>
    <row r="62" s="11" customFormat="1" ht="19.92" customHeight="1">
      <c r="B62" s="234"/>
      <c r="C62" s="235"/>
      <c r="D62" s="236" t="s">
        <v>160</v>
      </c>
      <c r="E62" s="237"/>
      <c r="F62" s="237"/>
      <c r="G62" s="237"/>
      <c r="H62" s="237"/>
      <c r="I62" s="238"/>
      <c r="J62" s="239">
        <f>J228</f>
        <v>0</v>
      </c>
      <c r="K62" s="240"/>
    </row>
    <row r="63" s="11" customFormat="1" ht="19.92" customHeight="1">
      <c r="B63" s="234"/>
      <c r="C63" s="235"/>
      <c r="D63" s="236" t="s">
        <v>161</v>
      </c>
      <c r="E63" s="237"/>
      <c r="F63" s="237"/>
      <c r="G63" s="237"/>
      <c r="H63" s="237"/>
      <c r="I63" s="238"/>
      <c r="J63" s="239">
        <f>J276</f>
        <v>0</v>
      </c>
      <c r="K63" s="240"/>
    </row>
    <row r="64" s="11" customFormat="1" ht="19.92" customHeight="1">
      <c r="B64" s="234"/>
      <c r="C64" s="235"/>
      <c r="D64" s="236" t="s">
        <v>162</v>
      </c>
      <c r="E64" s="237"/>
      <c r="F64" s="237"/>
      <c r="G64" s="237"/>
      <c r="H64" s="237"/>
      <c r="I64" s="238"/>
      <c r="J64" s="239">
        <f>J303</f>
        <v>0</v>
      </c>
      <c r="K64" s="240"/>
    </row>
    <row r="65" s="11" customFormat="1" ht="19.92" customHeight="1">
      <c r="B65" s="234"/>
      <c r="C65" s="235"/>
      <c r="D65" s="236" t="s">
        <v>163</v>
      </c>
      <c r="E65" s="237"/>
      <c r="F65" s="237"/>
      <c r="G65" s="237"/>
      <c r="H65" s="237"/>
      <c r="I65" s="238"/>
      <c r="J65" s="239">
        <f>J334</f>
        <v>0</v>
      </c>
      <c r="K65" s="240"/>
    </row>
    <row r="66" s="11" customFormat="1" ht="19.92" customHeight="1">
      <c r="B66" s="234"/>
      <c r="C66" s="235"/>
      <c r="D66" s="236" t="s">
        <v>164</v>
      </c>
      <c r="E66" s="237"/>
      <c r="F66" s="237"/>
      <c r="G66" s="237"/>
      <c r="H66" s="237"/>
      <c r="I66" s="238"/>
      <c r="J66" s="239">
        <f>J356</f>
        <v>0</v>
      </c>
      <c r="K66" s="240"/>
    </row>
    <row r="67" s="7" customFormat="1" ht="24.96" customHeight="1">
      <c r="B67" s="175"/>
      <c r="C67" s="176"/>
      <c r="D67" s="177" t="s">
        <v>165</v>
      </c>
      <c r="E67" s="178"/>
      <c r="F67" s="178"/>
      <c r="G67" s="178"/>
      <c r="H67" s="178"/>
      <c r="I67" s="179"/>
      <c r="J67" s="180">
        <f>J358</f>
        <v>0</v>
      </c>
      <c r="K67" s="181"/>
    </row>
    <row r="68" s="11" customFormat="1" ht="19.92" customHeight="1">
      <c r="B68" s="234"/>
      <c r="C68" s="235"/>
      <c r="D68" s="236" t="s">
        <v>166</v>
      </c>
      <c r="E68" s="237"/>
      <c r="F68" s="237"/>
      <c r="G68" s="237"/>
      <c r="H68" s="237"/>
      <c r="I68" s="238"/>
      <c r="J68" s="239">
        <f>J359</f>
        <v>0</v>
      </c>
      <c r="K68" s="240"/>
    </row>
    <row r="69" s="11" customFormat="1" ht="19.92" customHeight="1">
      <c r="B69" s="234"/>
      <c r="C69" s="235"/>
      <c r="D69" s="236" t="s">
        <v>167</v>
      </c>
      <c r="E69" s="237"/>
      <c r="F69" s="237"/>
      <c r="G69" s="237"/>
      <c r="H69" s="237"/>
      <c r="I69" s="238"/>
      <c r="J69" s="239">
        <f>J367</f>
        <v>0</v>
      </c>
      <c r="K69" s="240"/>
    </row>
    <row r="70" s="1" customFormat="1" ht="21.84" customHeight="1">
      <c r="B70" s="44"/>
      <c r="C70" s="45"/>
      <c r="D70" s="45"/>
      <c r="E70" s="45"/>
      <c r="F70" s="45"/>
      <c r="G70" s="45"/>
      <c r="H70" s="45"/>
      <c r="I70" s="142"/>
      <c r="J70" s="45"/>
      <c r="K70" s="49"/>
    </row>
    <row r="71" s="1" customFormat="1" ht="6.96" customHeight="1">
      <c r="B71" s="65"/>
      <c r="C71" s="66"/>
      <c r="D71" s="66"/>
      <c r="E71" s="66"/>
      <c r="F71" s="66"/>
      <c r="G71" s="66"/>
      <c r="H71" s="66"/>
      <c r="I71" s="164"/>
      <c r="J71" s="66"/>
      <c r="K71" s="67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7"/>
      <c r="J75" s="69"/>
      <c r="K75" s="69"/>
      <c r="L75" s="70"/>
    </row>
    <row r="76" s="1" customFormat="1" ht="36.96" customHeight="1">
      <c r="B76" s="44"/>
      <c r="C76" s="71" t="s">
        <v>104</v>
      </c>
      <c r="D76" s="72"/>
      <c r="E76" s="72"/>
      <c r="F76" s="72"/>
      <c r="G76" s="72"/>
      <c r="H76" s="72"/>
      <c r="I76" s="182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2"/>
      <c r="J77" s="72"/>
      <c r="K77" s="72"/>
      <c r="L77" s="70"/>
    </row>
    <row r="78" s="1" customFormat="1" ht="14.4" customHeight="1">
      <c r="B78" s="44"/>
      <c r="C78" s="74" t="s">
        <v>18</v>
      </c>
      <c r="D78" s="72"/>
      <c r="E78" s="72"/>
      <c r="F78" s="72"/>
      <c r="G78" s="72"/>
      <c r="H78" s="72"/>
      <c r="I78" s="182"/>
      <c r="J78" s="72"/>
      <c r="K78" s="72"/>
      <c r="L78" s="70"/>
    </row>
    <row r="79" s="1" customFormat="1" ht="16.5" customHeight="1">
      <c r="B79" s="44"/>
      <c r="C79" s="72"/>
      <c r="D79" s="72"/>
      <c r="E79" s="183" t="str">
        <f>E7</f>
        <v xml:space="preserve">Parkoviště v ul. B. Němcové,  Přelouč</v>
      </c>
      <c r="F79" s="74"/>
      <c r="G79" s="74"/>
      <c r="H79" s="74"/>
      <c r="I79" s="182"/>
      <c r="J79" s="72"/>
      <c r="K79" s="72"/>
      <c r="L79" s="70"/>
    </row>
    <row r="80" s="1" customFormat="1" ht="14.4" customHeight="1">
      <c r="B80" s="44"/>
      <c r="C80" s="74" t="s">
        <v>96</v>
      </c>
      <c r="D80" s="72"/>
      <c r="E80" s="72"/>
      <c r="F80" s="72"/>
      <c r="G80" s="72"/>
      <c r="H80" s="72"/>
      <c r="I80" s="182"/>
      <c r="J80" s="72"/>
      <c r="K80" s="72"/>
      <c r="L80" s="70"/>
    </row>
    <row r="81" s="1" customFormat="1" ht="17.25" customHeight="1">
      <c r="B81" s="44"/>
      <c r="C81" s="72"/>
      <c r="D81" s="72"/>
      <c r="E81" s="80" t="str">
        <f>E9</f>
        <v>SO 101 - Zpevněné plochy</v>
      </c>
      <c r="F81" s="72"/>
      <c r="G81" s="72"/>
      <c r="H81" s="72"/>
      <c r="I81" s="182"/>
      <c r="J81" s="72"/>
      <c r="K81" s="72"/>
      <c r="L81" s="70"/>
    </row>
    <row r="82" s="1" customFormat="1" ht="6.96" customHeight="1">
      <c r="B82" s="44"/>
      <c r="C82" s="72"/>
      <c r="D82" s="72"/>
      <c r="E82" s="72"/>
      <c r="F82" s="72"/>
      <c r="G82" s="72"/>
      <c r="H82" s="72"/>
      <c r="I82" s="182"/>
      <c r="J82" s="72"/>
      <c r="K82" s="72"/>
      <c r="L82" s="70"/>
    </row>
    <row r="83" s="1" customFormat="1" ht="18" customHeight="1">
      <c r="B83" s="44"/>
      <c r="C83" s="74" t="s">
        <v>23</v>
      </c>
      <c r="D83" s="72"/>
      <c r="E83" s="72"/>
      <c r="F83" s="184" t="str">
        <f>F12</f>
        <v>Přelouč</v>
      </c>
      <c r="G83" s="72"/>
      <c r="H83" s="72"/>
      <c r="I83" s="185" t="s">
        <v>25</v>
      </c>
      <c r="J83" s="83" t="str">
        <f>IF(J12="","",J12)</f>
        <v>12. 6. 2018</v>
      </c>
      <c r="K83" s="72"/>
      <c r="L83" s="70"/>
    </row>
    <row r="84" s="1" customFormat="1" ht="6.96" customHeight="1">
      <c r="B84" s="44"/>
      <c r="C84" s="72"/>
      <c r="D84" s="72"/>
      <c r="E84" s="72"/>
      <c r="F84" s="72"/>
      <c r="G84" s="72"/>
      <c r="H84" s="72"/>
      <c r="I84" s="182"/>
      <c r="J84" s="72"/>
      <c r="K84" s="72"/>
      <c r="L84" s="70"/>
    </row>
    <row r="85" s="1" customFormat="1">
      <c r="B85" s="44"/>
      <c r="C85" s="74" t="s">
        <v>27</v>
      </c>
      <c r="D85" s="72"/>
      <c r="E85" s="72"/>
      <c r="F85" s="184" t="str">
        <f>E15</f>
        <v>Město Přelouč</v>
      </c>
      <c r="G85" s="72"/>
      <c r="H85" s="72"/>
      <c r="I85" s="185" t="s">
        <v>33</v>
      </c>
      <c r="J85" s="184" t="str">
        <f>E21</f>
        <v>Prodin a.s.</v>
      </c>
      <c r="K85" s="72"/>
      <c r="L85" s="70"/>
    </row>
    <row r="86" s="1" customFormat="1" ht="14.4" customHeight="1">
      <c r="B86" s="44"/>
      <c r="C86" s="74" t="s">
        <v>31</v>
      </c>
      <c r="D86" s="72"/>
      <c r="E86" s="72"/>
      <c r="F86" s="184" t="str">
        <f>IF(E18="","",E18)</f>
        <v/>
      </c>
      <c r="G86" s="72"/>
      <c r="H86" s="72"/>
      <c r="I86" s="182"/>
      <c r="J86" s="72"/>
      <c r="K86" s="72"/>
      <c r="L86" s="70"/>
    </row>
    <row r="87" s="1" customFormat="1" ht="10.32" customHeight="1">
      <c r="B87" s="44"/>
      <c r="C87" s="72"/>
      <c r="D87" s="72"/>
      <c r="E87" s="72"/>
      <c r="F87" s="72"/>
      <c r="G87" s="72"/>
      <c r="H87" s="72"/>
      <c r="I87" s="182"/>
      <c r="J87" s="72"/>
      <c r="K87" s="72"/>
      <c r="L87" s="70"/>
    </row>
    <row r="88" s="8" customFormat="1" ht="29.28" customHeight="1">
      <c r="B88" s="186"/>
      <c r="C88" s="187" t="s">
        <v>105</v>
      </c>
      <c r="D88" s="188" t="s">
        <v>58</v>
      </c>
      <c r="E88" s="188" t="s">
        <v>54</v>
      </c>
      <c r="F88" s="188" t="s">
        <v>106</v>
      </c>
      <c r="G88" s="188" t="s">
        <v>107</v>
      </c>
      <c r="H88" s="188" t="s">
        <v>108</v>
      </c>
      <c r="I88" s="189" t="s">
        <v>109</v>
      </c>
      <c r="J88" s="188" t="s">
        <v>100</v>
      </c>
      <c r="K88" s="190" t="s">
        <v>110</v>
      </c>
      <c r="L88" s="191"/>
      <c r="M88" s="100" t="s">
        <v>111</v>
      </c>
      <c r="N88" s="101" t="s">
        <v>43</v>
      </c>
      <c r="O88" s="101" t="s">
        <v>112</v>
      </c>
      <c r="P88" s="101" t="s">
        <v>113</v>
      </c>
      <c r="Q88" s="101" t="s">
        <v>114</v>
      </c>
      <c r="R88" s="101" t="s">
        <v>115</v>
      </c>
      <c r="S88" s="101" t="s">
        <v>116</v>
      </c>
      <c r="T88" s="102" t="s">
        <v>117</v>
      </c>
    </row>
    <row r="89" s="1" customFormat="1" ht="29.28" customHeight="1">
      <c r="B89" s="44"/>
      <c r="C89" s="106" t="s">
        <v>101</v>
      </c>
      <c r="D89" s="72"/>
      <c r="E89" s="72"/>
      <c r="F89" s="72"/>
      <c r="G89" s="72"/>
      <c r="H89" s="72"/>
      <c r="I89" s="182"/>
      <c r="J89" s="192">
        <f>BK89</f>
        <v>0</v>
      </c>
      <c r="K89" s="72"/>
      <c r="L89" s="70"/>
      <c r="M89" s="103"/>
      <c r="N89" s="104"/>
      <c r="O89" s="104"/>
      <c r="P89" s="193">
        <f>P90+P358</f>
        <v>0</v>
      </c>
      <c r="Q89" s="104"/>
      <c r="R89" s="193">
        <f>R90+R358</f>
        <v>453.46445084000004</v>
      </c>
      <c r="S89" s="104"/>
      <c r="T89" s="194">
        <f>T90+T358</f>
        <v>140.065</v>
      </c>
      <c r="AT89" s="22" t="s">
        <v>72</v>
      </c>
      <c r="AU89" s="22" t="s">
        <v>102</v>
      </c>
      <c r="BK89" s="195">
        <f>BK90+BK358</f>
        <v>0</v>
      </c>
    </row>
    <row r="90" s="9" customFormat="1" ht="37.44001" customHeight="1">
      <c r="B90" s="196"/>
      <c r="C90" s="197"/>
      <c r="D90" s="198" t="s">
        <v>72</v>
      </c>
      <c r="E90" s="199" t="s">
        <v>168</v>
      </c>
      <c r="F90" s="199" t="s">
        <v>169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P91+P190+P206+P212+P228+P276+P303+P334+P356</f>
        <v>0</v>
      </c>
      <c r="Q90" s="204"/>
      <c r="R90" s="205">
        <f>R91+R190+R206+R212+R228+R276+R303+R334+R356</f>
        <v>453.42803084000002</v>
      </c>
      <c r="S90" s="204"/>
      <c r="T90" s="206">
        <f>T91+T190+T206+T212+T228+T276+T303+T334+T356</f>
        <v>140.065</v>
      </c>
      <c r="AR90" s="207" t="s">
        <v>81</v>
      </c>
      <c r="AT90" s="208" t="s">
        <v>72</v>
      </c>
      <c r="AU90" s="208" t="s">
        <v>73</v>
      </c>
      <c r="AY90" s="207" t="s">
        <v>121</v>
      </c>
      <c r="BK90" s="209">
        <f>BK91+BK190+BK206+BK212+BK228+BK276+BK303+BK334+BK356</f>
        <v>0</v>
      </c>
    </row>
    <row r="91" s="9" customFormat="1" ht="19.92" customHeight="1">
      <c r="B91" s="196"/>
      <c r="C91" s="197"/>
      <c r="D91" s="198" t="s">
        <v>72</v>
      </c>
      <c r="E91" s="241" t="s">
        <v>81</v>
      </c>
      <c r="F91" s="241" t="s">
        <v>170</v>
      </c>
      <c r="G91" s="197"/>
      <c r="H91" s="197"/>
      <c r="I91" s="200"/>
      <c r="J91" s="242">
        <f>BK91</f>
        <v>0</v>
      </c>
      <c r="K91" s="197"/>
      <c r="L91" s="202"/>
      <c r="M91" s="203"/>
      <c r="N91" s="204"/>
      <c r="O91" s="204"/>
      <c r="P91" s="205">
        <f>SUM(P92:P189)</f>
        <v>0</v>
      </c>
      <c r="Q91" s="204"/>
      <c r="R91" s="205">
        <f>SUM(R92:R189)</f>
        <v>72.540009999999995</v>
      </c>
      <c r="S91" s="204"/>
      <c r="T91" s="206">
        <f>SUM(T92:T189)</f>
        <v>140.065</v>
      </c>
      <c r="AR91" s="207" t="s">
        <v>81</v>
      </c>
      <c r="AT91" s="208" t="s">
        <v>72</v>
      </c>
      <c r="AU91" s="208" t="s">
        <v>81</v>
      </c>
      <c r="AY91" s="207" t="s">
        <v>121</v>
      </c>
      <c r="BK91" s="209">
        <f>SUM(BK92:BK189)</f>
        <v>0</v>
      </c>
    </row>
    <row r="92" s="1" customFormat="1" ht="16.5" customHeight="1">
      <c r="B92" s="44"/>
      <c r="C92" s="210" t="s">
        <v>81</v>
      </c>
      <c r="D92" s="210" t="s">
        <v>122</v>
      </c>
      <c r="E92" s="211" t="s">
        <v>171</v>
      </c>
      <c r="F92" s="212" t="s">
        <v>172</v>
      </c>
      <c r="G92" s="213" t="s">
        <v>150</v>
      </c>
      <c r="H92" s="214">
        <v>2</v>
      </c>
      <c r="I92" s="215"/>
      <c r="J92" s="216">
        <f>ROUND(I92*H92,2)</f>
        <v>0</v>
      </c>
      <c r="K92" s="212" t="s">
        <v>21</v>
      </c>
      <c r="L92" s="70"/>
      <c r="M92" s="217" t="s">
        <v>21</v>
      </c>
      <c r="N92" s="218" t="s">
        <v>44</v>
      </c>
      <c r="O92" s="45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AR92" s="22" t="s">
        <v>135</v>
      </c>
      <c r="AT92" s="22" t="s">
        <v>122</v>
      </c>
      <c r="AU92" s="22" t="s">
        <v>83</v>
      </c>
      <c r="AY92" s="22" t="s">
        <v>121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2" t="s">
        <v>81</v>
      </c>
      <c r="BK92" s="221">
        <f>ROUND(I92*H92,2)</f>
        <v>0</v>
      </c>
      <c r="BL92" s="22" t="s">
        <v>135</v>
      </c>
      <c r="BM92" s="22" t="s">
        <v>173</v>
      </c>
    </row>
    <row r="93" s="1" customFormat="1">
      <c r="B93" s="44"/>
      <c r="C93" s="72"/>
      <c r="D93" s="224" t="s">
        <v>174</v>
      </c>
      <c r="E93" s="72"/>
      <c r="F93" s="243" t="s">
        <v>175</v>
      </c>
      <c r="G93" s="72"/>
      <c r="H93" s="72"/>
      <c r="I93" s="182"/>
      <c r="J93" s="72"/>
      <c r="K93" s="72"/>
      <c r="L93" s="70"/>
      <c r="M93" s="244"/>
      <c r="N93" s="45"/>
      <c r="O93" s="45"/>
      <c r="P93" s="45"/>
      <c r="Q93" s="45"/>
      <c r="R93" s="45"/>
      <c r="S93" s="45"/>
      <c r="T93" s="93"/>
      <c r="AT93" s="22" t="s">
        <v>174</v>
      </c>
      <c r="AU93" s="22" t="s">
        <v>83</v>
      </c>
    </row>
    <row r="94" s="1" customFormat="1" ht="25.5" customHeight="1">
      <c r="B94" s="44"/>
      <c r="C94" s="210" t="s">
        <v>83</v>
      </c>
      <c r="D94" s="210" t="s">
        <v>122</v>
      </c>
      <c r="E94" s="211" t="s">
        <v>176</v>
      </c>
      <c r="F94" s="212" t="s">
        <v>177</v>
      </c>
      <c r="G94" s="213" t="s">
        <v>178</v>
      </c>
      <c r="H94" s="214">
        <v>148</v>
      </c>
      <c r="I94" s="215"/>
      <c r="J94" s="216">
        <f>ROUND(I94*H94,2)</f>
        <v>0</v>
      </c>
      <c r="K94" s="212" t="s">
        <v>179</v>
      </c>
      <c r="L94" s="70"/>
      <c r="M94" s="217" t="s">
        <v>21</v>
      </c>
      <c r="N94" s="218" t="s">
        <v>44</v>
      </c>
      <c r="O94" s="45"/>
      <c r="P94" s="219">
        <f>O94*H94</f>
        <v>0</v>
      </c>
      <c r="Q94" s="219">
        <v>0</v>
      </c>
      <c r="R94" s="219">
        <f>Q94*H94</f>
        <v>0</v>
      </c>
      <c r="S94" s="219">
        <v>0.44</v>
      </c>
      <c r="T94" s="220">
        <f>S94*H94</f>
        <v>65.120000000000005</v>
      </c>
      <c r="AR94" s="22" t="s">
        <v>135</v>
      </c>
      <c r="AT94" s="22" t="s">
        <v>122</v>
      </c>
      <c r="AU94" s="22" t="s">
        <v>83</v>
      </c>
      <c r="AY94" s="22" t="s">
        <v>121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2" t="s">
        <v>81</v>
      </c>
      <c r="BK94" s="221">
        <f>ROUND(I94*H94,2)</f>
        <v>0</v>
      </c>
      <c r="BL94" s="22" t="s">
        <v>135</v>
      </c>
      <c r="BM94" s="22" t="s">
        <v>180</v>
      </c>
    </row>
    <row r="95" s="1" customFormat="1">
      <c r="B95" s="44"/>
      <c r="C95" s="72"/>
      <c r="D95" s="224" t="s">
        <v>174</v>
      </c>
      <c r="E95" s="72"/>
      <c r="F95" s="243" t="s">
        <v>181</v>
      </c>
      <c r="G95" s="72"/>
      <c r="H95" s="72"/>
      <c r="I95" s="182"/>
      <c r="J95" s="72"/>
      <c r="K95" s="72"/>
      <c r="L95" s="70"/>
      <c r="M95" s="244"/>
      <c r="N95" s="45"/>
      <c r="O95" s="45"/>
      <c r="P95" s="45"/>
      <c r="Q95" s="45"/>
      <c r="R95" s="45"/>
      <c r="S95" s="45"/>
      <c r="T95" s="93"/>
      <c r="AT95" s="22" t="s">
        <v>174</v>
      </c>
      <c r="AU95" s="22" t="s">
        <v>83</v>
      </c>
    </row>
    <row r="96" s="10" customFormat="1">
      <c r="B96" s="222"/>
      <c r="C96" s="223"/>
      <c r="D96" s="224" t="s">
        <v>152</v>
      </c>
      <c r="E96" s="225" t="s">
        <v>21</v>
      </c>
      <c r="F96" s="226" t="s">
        <v>182</v>
      </c>
      <c r="G96" s="223"/>
      <c r="H96" s="227">
        <v>148</v>
      </c>
      <c r="I96" s="228"/>
      <c r="J96" s="223"/>
      <c r="K96" s="223"/>
      <c r="L96" s="229"/>
      <c r="M96" s="245"/>
      <c r="N96" s="246"/>
      <c r="O96" s="246"/>
      <c r="P96" s="246"/>
      <c r="Q96" s="246"/>
      <c r="R96" s="246"/>
      <c r="S96" s="246"/>
      <c r="T96" s="247"/>
      <c r="AT96" s="233" t="s">
        <v>152</v>
      </c>
      <c r="AU96" s="233" t="s">
        <v>83</v>
      </c>
      <c r="AV96" s="10" t="s">
        <v>83</v>
      </c>
      <c r="AW96" s="10" t="s">
        <v>37</v>
      </c>
      <c r="AX96" s="10" t="s">
        <v>81</v>
      </c>
      <c r="AY96" s="233" t="s">
        <v>121</v>
      </c>
    </row>
    <row r="97" s="1" customFormat="1" ht="25.5" customHeight="1">
      <c r="B97" s="44"/>
      <c r="C97" s="210" t="s">
        <v>131</v>
      </c>
      <c r="D97" s="210" t="s">
        <v>122</v>
      </c>
      <c r="E97" s="211" t="s">
        <v>183</v>
      </c>
      <c r="F97" s="212" t="s">
        <v>184</v>
      </c>
      <c r="G97" s="213" t="s">
        <v>178</v>
      </c>
      <c r="H97" s="214">
        <v>158</v>
      </c>
      <c r="I97" s="215"/>
      <c r="J97" s="216">
        <f>ROUND(I97*H97,2)</f>
        <v>0</v>
      </c>
      <c r="K97" s="212" t="s">
        <v>179</v>
      </c>
      <c r="L97" s="70"/>
      <c r="M97" s="217" t="s">
        <v>21</v>
      </c>
      <c r="N97" s="218" t="s">
        <v>44</v>
      </c>
      <c r="O97" s="45"/>
      <c r="P97" s="219">
        <f>O97*H97</f>
        <v>0</v>
      </c>
      <c r="Q97" s="219">
        <v>0</v>
      </c>
      <c r="R97" s="219">
        <f>Q97*H97</f>
        <v>0</v>
      </c>
      <c r="S97" s="219">
        <v>0.32500000000000001</v>
      </c>
      <c r="T97" s="220">
        <f>S97*H97</f>
        <v>51.350000000000001</v>
      </c>
      <c r="AR97" s="22" t="s">
        <v>135</v>
      </c>
      <c r="AT97" s="22" t="s">
        <v>122</v>
      </c>
      <c r="AU97" s="22" t="s">
        <v>83</v>
      </c>
      <c r="AY97" s="22" t="s">
        <v>121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2" t="s">
        <v>81</v>
      </c>
      <c r="BK97" s="221">
        <f>ROUND(I97*H97,2)</f>
        <v>0</v>
      </c>
      <c r="BL97" s="22" t="s">
        <v>135</v>
      </c>
      <c r="BM97" s="22" t="s">
        <v>185</v>
      </c>
    </row>
    <row r="98" s="1" customFormat="1">
      <c r="B98" s="44"/>
      <c r="C98" s="72"/>
      <c r="D98" s="224" t="s">
        <v>174</v>
      </c>
      <c r="E98" s="72"/>
      <c r="F98" s="243" t="s">
        <v>181</v>
      </c>
      <c r="G98" s="72"/>
      <c r="H98" s="72"/>
      <c r="I98" s="182"/>
      <c r="J98" s="72"/>
      <c r="K98" s="72"/>
      <c r="L98" s="70"/>
      <c r="M98" s="244"/>
      <c r="N98" s="45"/>
      <c r="O98" s="45"/>
      <c r="P98" s="45"/>
      <c r="Q98" s="45"/>
      <c r="R98" s="45"/>
      <c r="S98" s="45"/>
      <c r="T98" s="93"/>
      <c r="AT98" s="22" t="s">
        <v>174</v>
      </c>
      <c r="AU98" s="22" t="s">
        <v>83</v>
      </c>
    </row>
    <row r="99" s="10" customFormat="1">
      <c r="B99" s="222"/>
      <c r="C99" s="223"/>
      <c r="D99" s="224" t="s">
        <v>152</v>
      </c>
      <c r="E99" s="225" t="s">
        <v>21</v>
      </c>
      <c r="F99" s="226" t="s">
        <v>186</v>
      </c>
      <c r="G99" s="223"/>
      <c r="H99" s="227">
        <v>158</v>
      </c>
      <c r="I99" s="228"/>
      <c r="J99" s="223"/>
      <c r="K99" s="223"/>
      <c r="L99" s="229"/>
      <c r="M99" s="245"/>
      <c r="N99" s="246"/>
      <c r="O99" s="246"/>
      <c r="P99" s="246"/>
      <c r="Q99" s="246"/>
      <c r="R99" s="246"/>
      <c r="S99" s="246"/>
      <c r="T99" s="247"/>
      <c r="AT99" s="233" t="s">
        <v>152</v>
      </c>
      <c r="AU99" s="233" t="s">
        <v>83</v>
      </c>
      <c r="AV99" s="10" t="s">
        <v>83</v>
      </c>
      <c r="AW99" s="10" t="s">
        <v>37</v>
      </c>
      <c r="AX99" s="10" t="s">
        <v>81</v>
      </c>
      <c r="AY99" s="233" t="s">
        <v>121</v>
      </c>
    </row>
    <row r="100" s="1" customFormat="1" ht="16.5" customHeight="1">
      <c r="B100" s="44"/>
      <c r="C100" s="210" t="s">
        <v>135</v>
      </c>
      <c r="D100" s="210" t="s">
        <v>122</v>
      </c>
      <c r="E100" s="211" t="s">
        <v>187</v>
      </c>
      <c r="F100" s="212" t="s">
        <v>188</v>
      </c>
      <c r="G100" s="213" t="s">
        <v>178</v>
      </c>
      <c r="H100" s="214">
        <v>10</v>
      </c>
      <c r="I100" s="215"/>
      <c r="J100" s="216">
        <f>ROUND(I100*H100,2)</f>
        <v>0</v>
      </c>
      <c r="K100" s="212" t="s">
        <v>179</v>
      </c>
      <c r="L100" s="70"/>
      <c r="M100" s="217" t="s">
        <v>21</v>
      </c>
      <c r="N100" s="218" t="s">
        <v>44</v>
      </c>
      <c r="O100" s="45"/>
      <c r="P100" s="219">
        <f>O100*H100</f>
        <v>0</v>
      </c>
      <c r="Q100" s="219">
        <v>0</v>
      </c>
      <c r="R100" s="219">
        <f>Q100*H100</f>
        <v>0</v>
      </c>
      <c r="S100" s="219">
        <v>0.28999999999999998</v>
      </c>
      <c r="T100" s="220">
        <f>S100*H100</f>
        <v>2.8999999999999999</v>
      </c>
      <c r="AR100" s="22" t="s">
        <v>135</v>
      </c>
      <c r="AT100" s="22" t="s">
        <v>122</v>
      </c>
      <c r="AU100" s="22" t="s">
        <v>83</v>
      </c>
      <c r="AY100" s="22" t="s">
        <v>121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2" t="s">
        <v>81</v>
      </c>
      <c r="BK100" s="221">
        <f>ROUND(I100*H100,2)</f>
        <v>0</v>
      </c>
      <c r="BL100" s="22" t="s">
        <v>135</v>
      </c>
      <c r="BM100" s="22" t="s">
        <v>189</v>
      </c>
    </row>
    <row r="101" s="10" customFormat="1">
      <c r="B101" s="222"/>
      <c r="C101" s="223"/>
      <c r="D101" s="224" t="s">
        <v>152</v>
      </c>
      <c r="E101" s="225" t="s">
        <v>21</v>
      </c>
      <c r="F101" s="226" t="s">
        <v>190</v>
      </c>
      <c r="G101" s="223"/>
      <c r="H101" s="227">
        <v>10</v>
      </c>
      <c r="I101" s="228"/>
      <c r="J101" s="223"/>
      <c r="K101" s="223"/>
      <c r="L101" s="229"/>
      <c r="M101" s="245"/>
      <c r="N101" s="246"/>
      <c r="O101" s="246"/>
      <c r="P101" s="246"/>
      <c r="Q101" s="246"/>
      <c r="R101" s="246"/>
      <c r="S101" s="246"/>
      <c r="T101" s="247"/>
      <c r="AT101" s="233" t="s">
        <v>152</v>
      </c>
      <c r="AU101" s="233" t="s">
        <v>83</v>
      </c>
      <c r="AV101" s="10" t="s">
        <v>83</v>
      </c>
      <c r="AW101" s="10" t="s">
        <v>37</v>
      </c>
      <c r="AX101" s="10" t="s">
        <v>81</v>
      </c>
      <c r="AY101" s="233" t="s">
        <v>121</v>
      </c>
    </row>
    <row r="102" s="1" customFormat="1" ht="16.5" customHeight="1">
      <c r="B102" s="44"/>
      <c r="C102" s="210" t="s">
        <v>120</v>
      </c>
      <c r="D102" s="210" t="s">
        <v>122</v>
      </c>
      <c r="E102" s="211" t="s">
        <v>191</v>
      </c>
      <c r="F102" s="212" t="s">
        <v>192</v>
      </c>
      <c r="G102" s="213" t="s">
        <v>178</v>
      </c>
      <c r="H102" s="214">
        <v>10</v>
      </c>
      <c r="I102" s="215"/>
      <c r="J102" s="216">
        <f>ROUND(I102*H102,2)</f>
        <v>0</v>
      </c>
      <c r="K102" s="212" t="s">
        <v>179</v>
      </c>
      <c r="L102" s="70"/>
      <c r="M102" s="217" t="s">
        <v>21</v>
      </c>
      <c r="N102" s="218" t="s">
        <v>44</v>
      </c>
      <c r="O102" s="45"/>
      <c r="P102" s="219">
        <f>O102*H102</f>
        <v>0</v>
      </c>
      <c r="Q102" s="219">
        <v>0</v>
      </c>
      <c r="R102" s="219">
        <f>Q102*H102</f>
        <v>0</v>
      </c>
      <c r="S102" s="219">
        <v>0.45000000000000001</v>
      </c>
      <c r="T102" s="220">
        <f>S102*H102</f>
        <v>4.5</v>
      </c>
      <c r="AR102" s="22" t="s">
        <v>135</v>
      </c>
      <c r="AT102" s="22" t="s">
        <v>122</v>
      </c>
      <c r="AU102" s="22" t="s">
        <v>83</v>
      </c>
      <c r="AY102" s="22" t="s">
        <v>121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2" t="s">
        <v>81</v>
      </c>
      <c r="BK102" s="221">
        <f>ROUND(I102*H102,2)</f>
        <v>0</v>
      </c>
      <c r="BL102" s="22" t="s">
        <v>135</v>
      </c>
      <c r="BM102" s="22" t="s">
        <v>193</v>
      </c>
    </row>
    <row r="103" s="1" customFormat="1">
      <c r="B103" s="44"/>
      <c r="C103" s="72"/>
      <c r="D103" s="224" t="s">
        <v>174</v>
      </c>
      <c r="E103" s="72"/>
      <c r="F103" s="243" t="s">
        <v>181</v>
      </c>
      <c r="G103" s="72"/>
      <c r="H103" s="72"/>
      <c r="I103" s="182"/>
      <c r="J103" s="72"/>
      <c r="K103" s="72"/>
      <c r="L103" s="70"/>
      <c r="M103" s="244"/>
      <c r="N103" s="45"/>
      <c r="O103" s="45"/>
      <c r="P103" s="45"/>
      <c r="Q103" s="45"/>
      <c r="R103" s="45"/>
      <c r="S103" s="45"/>
      <c r="T103" s="93"/>
      <c r="AT103" s="22" t="s">
        <v>174</v>
      </c>
      <c r="AU103" s="22" t="s">
        <v>83</v>
      </c>
    </row>
    <row r="104" s="10" customFormat="1">
      <c r="B104" s="222"/>
      <c r="C104" s="223"/>
      <c r="D104" s="224" t="s">
        <v>152</v>
      </c>
      <c r="E104" s="225" t="s">
        <v>21</v>
      </c>
      <c r="F104" s="226" t="s">
        <v>194</v>
      </c>
      <c r="G104" s="223"/>
      <c r="H104" s="227">
        <v>10</v>
      </c>
      <c r="I104" s="228"/>
      <c r="J104" s="223"/>
      <c r="K104" s="223"/>
      <c r="L104" s="229"/>
      <c r="M104" s="245"/>
      <c r="N104" s="246"/>
      <c r="O104" s="246"/>
      <c r="P104" s="246"/>
      <c r="Q104" s="246"/>
      <c r="R104" s="246"/>
      <c r="S104" s="246"/>
      <c r="T104" s="247"/>
      <c r="AT104" s="233" t="s">
        <v>152</v>
      </c>
      <c r="AU104" s="233" t="s">
        <v>83</v>
      </c>
      <c r="AV104" s="10" t="s">
        <v>83</v>
      </c>
      <c r="AW104" s="10" t="s">
        <v>37</v>
      </c>
      <c r="AX104" s="10" t="s">
        <v>81</v>
      </c>
      <c r="AY104" s="233" t="s">
        <v>121</v>
      </c>
    </row>
    <row r="105" s="1" customFormat="1" ht="16.5" customHeight="1">
      <c r="B105" s="44"/>
      <c r="C105" s="210" t="s">
        <v>143</v>
      </c>
      <c r="D105" s="210" t="s">
        <v>122</v>
      </c>
      <c r="E105" s="211" t="s">
        <v>195</v>
      </c>
      <c r="F105" s="212" t="s">
        <v>196</v>
      </c>
      <c r="G105" s="213" t="s">
        <v>197</v>
      </c>
      <c r="H105" s="214">
        <v>79</v>
      </c>
      <c r="I105" s="215"/>
      <c r="J105" s="216">
        <f>ROUND(I105*H105,2)</f>
        <v>0</v>
      </c>
      <c r="K105" s="212" t="s">
        <v>179</v>
      </c>
      <c r="L105" s="70"/>
      <c r="M105" s="217" t="s">
        <v>21</v>
      </c>
      <c r="N105" s="218" t="s">
        <v>44</v>
      </c>
      <c r="O105" s="45"/>
      <c r="P105" s="219">
        <f>O105*H105</f>
        <v>0</v>
      </c>
      <c r="Q105" s="219">
        <v>0</v>
      </c>
      <c r="R105" s="219">
        <f>Q105*H105</f>
        <v>0</v>
      </c>
      <c r="S105" s="219">
        <v>0.20499999999999999</v>
      </c>
      <c r="T105" s="220">
        <f>S105*H105</f>
        <v>16.195</v>
      </c>
      <c r="AR105" s="22" t="s">
        <v>135</v>
      </c>
      <c r="AT105" s="22" t="s">
        <v>122</v>
      </c>
      <c r="AU105" s="22" t="s">
        <v>83</v>
      </c>
      <c r="AY105" s="22" t="s">
        <v>121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2" t="s">
        <v>81</v>
      </c>
      <c r="BK105" s="221">
        <f>ROUND(I105*H105,2)</f>
        <v>0</v>
      </c>
      <c r="BL105" s="22" t="s">
        <v>135</v>
      </c>
      <c r="BM105" s="22" t="s">
        <v>198</v>
      </c>
    </row>
    <row r="106" s="1" customFormat="1">
      <c r="B106" s="44"/>
      <c r="C106" s="72"/>
      <c r="D106" s="224" t="s">
        <v>174</v>
      </c>
      <c r="E106" s="72"/>
      <c r="F106" s="243" t="s">
        <v>181</v>
      </c>
      <c r="G106" s="72"/>
      <c r="H106" s="72"/>
      <c r="I106" s="182"/>
      <c r="J106" s="72"/>
      <c r="K106" s="72"/>
      <c r="L106" s="70"/>
      <c r="M106" s="244"/>
      <c r="N106" s="45"/>
      <c r="O106" s="45"/>
      <c r="P106" s="45"/>
      <c r="Q106" s="45"/>
      <c r="R106" s="45"/>
      <c r="S106" s="45"/>
      <c r="T106" s="93"/>
      <c r="AT106" s="22" t="s">
        <v>174</v>
      </c>
      <c r="AU106" s="22" t="s">
        <v>83</v>
      </c>
    </row>
    <row r="107" s="10" customFormat="1">
      <c r="B107" s="222"/>
      <c r="C107" s="223"/>
      <c r="D107" s="224" t="s">
        <v>152</v>
      </c>
      <c r="E107" s="225" t="s">
        <v>21</v>
      </c>
      <c r="F107" s="226" t="s">
        <v>199</v>
      </c>
      <c r="G107" s="223"/>
      <c r="H107" s="227">
        <v>79</v>
      </c>
      <c r="I107" s="228"/>
      <c r="J107" s="223"/>
      <c r="K107" s="223"/>
      <c r="L107" s="229"/>
      <c r="M107" s="245"/>
      <c r="N107" s="246"/>
      <c r="O107" s="246"/>
      <c r="P107" s="246"/>
      <c r="Q107" s="246"/>
      <c r="R107" s="246"/>
      <c r="S107" s="246"/>
      <c r="T107" s="247"/>
      <c r="AT107" s="233" t="s">
        <v>152</v>
      </c>
      <c r="AU107" s="233" t="s">
        <v>83</v>
      </c>
      <c r="AV107" s="10" t="s">
        <v>83</v>
      </c>
      <c r="AW107" s="10" t="s">
        <v>37</v>
      </c>
      <c r="AX107" s="10" t="s">
        <v>81</v>
      </c>
      <c r="AY107" s="233" t="s">
        <v>121</v>
      </c>
    </row>
    <row r="108" s="1" customFormat="1" ht="25.5" customHeight="1">
      <c r="B108" s="44"/>
      <c r="C108" s="210" t="s">
        <v>147</v>
      </c>
      <c r="D108" s="210" t="s">
        <v>122</v>
      </c>
      <c r="E108" s="211" t="s">
        <v>200</v>
      </c>
      <c r="F108" s="212" t="s">
        <v>201</v>
      </c>
      <c r="G108" s="213" t="s">
        <v>202</v>
      </c>
      <c r="H108" s="214">
        <v>45.600000000000001</v>
      </c>
      <c r="I108" s="215"/>
      <c r="J108" s="216">
        <f>ROUND(I108*H108,2)</f>
        <v>0</v>
      </c>
      <c r="K108" s="212" t="s">
        <v>179</v>
      </c>
      <c r="L108" s="70"/>
      <c r="M108" s="217" t="s">
        <v>21</v>
      </c>
      <c r="N108" s="218" t="s">
        <v>44</v>
      </c>
      <c r="O108" s="45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AR108" s="22" t="s">
        <v>135</v>
      </c>
      <c r="AT108" s="22" t="s">
        <v>122</v>
      </c>
      <c r="AU108" s="22" t="s">
        <v>83</v>
      </c>
      <c r="AY108" s="22" t="s">
        <v>121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2" t="s">
        <v>81</v>
      </c>
      <c r="BK108" s="221">
        <f>ROUND(I108*H108,2)</f>
        <v>0</v>
      </c>
      <c r="BL108" s="22" t="s">
        <v>135</v>
      </c>
      <c r="BM108" s="22" t="s">
        <v>203</v>
      </c>
    </row>
    <row r="109" s="1" customFormat="1">
      <c r="B109" s="44"/>
      <c r="C109" s="72"/>
      <c r="D109" s="224" t="s">
        <v>174</v>
      </c>
      <c r="E109" s="72"/>
      <c r="F109" s="243" t="s">
        <v>181</v>
      </c>
      <c r="G109" s="72"/>
      <c r="H109" s="72"/>
      <c r="I109" s="182"/>
      <c r="J109" s="72"/>
      <c r="K109" s="72"/>
      <c r="L109" s="70"/>
      <c r="M109" s="244"/>
      <c r="N109" s="45"/>
      <c r="O109" s="45"/>
      <c r="P109" s="45"/>
      <c r="Q109" s="45"/>
      <c r="R109" s="45"/>
      <c r="S109" s="45"/>
      <c r="T109" s="93"/>
      <c r="AT109" s="22" t="s">
        <v>174</v>
      </c>
      <c r="AU109" s="22" t="s">
        <v>83</v>
      </c>
    </row>
    <row r="110" s="10" customFormat="1">
      <c r="B110" s="222"/>
      <c r="C110" s="223"/>
      <c r="D110" s="224" t="s">
        <v>152</v>
      </c>
      <c r="E110" s="225" t="s">
        <v>21</v>
      </c>
      <c r="F110" s="226" t="s">
        <v>204</v>
      </c>
      <c r="G110" s="223"/>
      <c r="H110" s="227">
        <v>5.7000000000000002</v>
      </c>
      <c r="I110" s="228"/>
      <c r="J110" s="223"/>
      <c r="K110" s="223"/>
      <c r="L110" s="229"/>
      <c r="M110" s="245"/>
      <c r="N110" s="246"/>
      <c r="O110" s="246"/>
      <c r="P110" s="246"/>
      <c r="Q110" s="246"/>
      <c r="R110" s="246"/>
      <c r="S110" s="246"/>
      <c r="T110" s="247"/>
      <c r="AT110" s="233" t="s">
        <v>152</v>
      </c>
      <c r="AU110" s="233" t="s">
        <v>83</v>
      </c>
      <c r="AV110" s="10" t="s">
        <v>83</v>
      </c>
      <c r="AW110" s="10" t="s">
        <v>37</v>
      </c>
      <c r="AX110" s="10" t="s">
        <v>73</v>
      </c>
      <c r="AY110" s="233" t="s">
        <v>121</v>
      </c>
    </row>
    <row r="111" s="10" customFormat="1">
      <c r="B111" s="222"/>
      <c r="C111" s="223"/>
      <c r="D111" s="224" t="s">
        <v>152</v>
      </c>
      <c r="E111" s="225" t="s">
        <v>21</v>
      </c>
      <c r="F111" s="226" t="s">
        <v>205</v>
      </c>
      <c r="G111" s="223"/>
      <c r="H111" s="227">
        <v>3.1000000000000001</v>
      </c>
      <c r="I111" s="228"/>
      <c r="J111" s="223"/>
      <c r="K111" s="223"/>
      <c r="L111" s="229"/>
      <c r="M111" s="245"/>
      <c r="N111" s="246"/>
      <c r="O111" s="246"/>
      <c r="P111" s="246"/>
      <c r="Q111" s="246"/>
      <c r="R111" s="246"/>
      <c r="S111" s="246"/>
      <c r="T111" s="247"/>
      <c r="AT111" s="233" t="s">
        <v>152</v>
      </c>
      <c r="AU111" s="233" t="s">
        <v>83</v>
      </c>
      <c r="AV111" s="10" t="s">
        <v>83</v>
      </c>
      <c r="AW111" s="10" t="s">
        <v>37</v>
      </c>
      <c r="AX111" s="10" t="s">
        <v>73</v>
      </c>
      <c r="AY111" s="233" t="s">
        <v>121</v>
      </c>
    </row>
    <row r="112" s="10" customFormat="1">
      <c r="B112" s="222"/>
      <c r="C112" s="223"/>
      <c r="D112" s="224" t="s">
        <v>152</v>
      </c>
      <c r="E112" s="225" t="s">
        <v>21</v>
      </c>
      <c r="F112" s="226" t="s">
        <v>206</v>
      </c>
      <c r="G112" s="223"/>
      <c r="H112" s="227">
        <v>3.5</v>
      </c>
      <c r="I112" s="228"/>
      <c r="J112" s="223"/>
      <c r="K112" s="223"/>
      <c r="L112" s="229"/>
      <c r="M112" s="245"/>
      <c r="N112" s="246"/>
      <c r="O112" s="246"/>
      <c r="P112" s="246"/>
      <c r="Q112" s="246"/>
      <c r="R112" s="246"/>
      <c r="S112" s="246"/>
      <c r="T112" s="247"/>
      <c r="AT112" s="233" t="s">
        <v>152</v>
      </c>
      <c r="AU112" s="233" t="s">
        <v>83</v>
      </c>
      <c r="AV112" s="10" t="s">
        <v>83</v>
      </c>
      <c r="AW112" s="10" t="s">
        <v>37</v>
      </c>
      <c r="AX112" s="10" t="s">
        <v>73</v>
      </c>
      <c r="AY112" s="233" t="s">
        <v>121</v>
      </c>
    </row>
    <row r="113" s="10" customFormat="1">
      <c r="B113" s="222"/>
      <c r="C113" s="223"/>
      <c r="D113" s="224" t="s">
        <v>152</v>
      </c>
      <c r="E113" s="225" t="s">
        <v>21</v>
      </c>
      <c r="F113" s="226" t="s">
        <v>207</v>
      </c>
      <c r="G113" s="223"/>
      <c r="H113" s="227">
        <v>33.299999999999997</v>
      </c>
      <c r="I113" s="228"/>
      <c r="J113" s="223"/>
      <c r="K113" s="223"/>
      <c r="L113" s="229"/>
      <c r="M113" s="245"/>
      <c r="N113" s="246"/>
      <c r="O113" s="246"/>
      <c r="P113" s="246"/>
      <c r="Q113" s="246"/>
      <c r="R113" s="246"/>
      <c r="S113" s="246"/>
      <c r="T113" s="247"/>
      <c r="AT113" s="233" t="s">
        <v>152</v>
      </c>
      <c r="AU113" s="233" t="s">
        <v>83</v>
      </c>
      <c r="AV113" s="10" t="s">
        <v>83</v>
      </c>
      <c r="AW113" s="10" t="s">
        <v>37</v>
      </c>
      <c r="AX113" s="10" t="s">
        <v>73</v>
      </c>
      <c r="AY113" s="233" t="s">
        <v>121</v>
      </c>
    </row>
    <row r="114" s="12" customFormat="1">
      <c r="B114" s="248"/>
      <c r="C114" s="249"/>
      <c r="D114" s="224" t="s">
        <v>152</v>
      </c>
      <c r="E114" s="250" t="s">
        <v>21</v>
      </c>
      <c r="F114" s="251" t="s">
        <v>208</v>
      </c>
      <c r="G114" s="249"/>
      <c r="H114" s="252">
        <v>45.600000000000001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152</v>
      </c>
      <c r="AU114" s="258" t="s">
        <v>83</v>
      </c>
      <c r="AV114" s="12" t="s">
        <v>135</v>
      </c>
      <c r="AW114" s="12" t="s">
        <v>37</v>
      </c>
      <c r="AX114" s="12" t="s">
        <v>81</v>
      </c>
      <c r="AY114" s="258" t="s">
        <v>121</v>
      </c>
    </row>
    <row r="115" s="1" customFormat="1" ht="16.5" customHeight="1">
      <c r="B115" s="44"/>
      <c r="C115" s="210" t="s">
        <v>209</v>
      </c>
      <c r="D115" s="210" t="s">
        <v>122</v>
      </c>
      <c r="E115" s="211" t="s">
        <v>210</v>
      </c>
      <c r="F115" s="212" t="s">
        <v>211</v>
      </c>
      <c r="G115" s="213" t="s">
        <v>202</v>
      </c>
      <c r="H115" s="214">
        <v>69.859999999999999</v>
      </c>
      <c r="I115" s="215"/>
      <c r="J115" s="216">
        <f>ROUND(I115*H115,2)</f>
        <v>0</v>
      </c>
      <c r="K115" s="212" t="s">
        <v>179</v>
      </c>
      <c r="L115" s="70"/>
      <c r="M115" s="217" t="s">
        <v>21</v>
      </c>
      <c r="N115" s="218" t="s">
        <v>44</v>
      </c>
      <c r="O115" s="45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AR115" s="22" t="s">
        <v>135</v>
      </c>
      <c r="AT115" s="22" t="s">
        <v>122</v>
      </c>
      <c r="AU115" s="22" t="s">
        <v>83</v>
      </c>
      <c r="AY115" s="22" t="s">
        <v>121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2" t="s">
        <v>81</v>
      </c>
      <c r="BK115" s="221">
        <f>ROUND(I115*H115,2)</f>
        <v>0</v>
      </c>
      <c r="BL115" s="22" t="s">
        <v>135</v>
      </c>
      <c r="BM115" s="22" t="s">
        <v>212</v>
      </c>
    </row>
    <row r="116" s="1" customFormat="1">
      <c r="B116" s="44"/>
      <c r="C116" s="72"/>
      <c r="D116" s="224" t="s">
        <v>174</v>
      </c>
      <c r="E116" s="72"/>
      <c r="F116" s="243" t="s">
        <v>181</v>
      </c>
      <c r="G116" s="72"/>
      <c r="H116" s="72"/>
      <c r="I116" s="182"/>
      <c r="J116" s="72"/>
      <c r="K116" s="72"/>
      <c r="L116" s="70"/>
      <c r="M116" s="244"/>
      <c r="N116" s="45"/>
      <c r="O116" s="45"/>
      <c r="P116" s="45"/>
      <c r="Q116" s="45"/>
      <c r="R116" s="45"/>
      <c r="S116" s="45"/>
      <c r="T116" s="93"/>
      <c r="AT116" s="22" t="s">
        <v>174</v>
      </c>
      <c r="AU116" s="22" t="s">
        <v>83</v>
      </c>
    </row>
    <row r="117" s="10" customFormat="1">
      <c r="B117" s="222"/>
      <c r="C117" s="223"/>
      <c r="D117" s="224" t="s">
        <v>152</v>
      </c>
      <c r="E117" s="225" t="s">
        <v>21</v>
      </c>
      <c r="F117" s="226" t="s">
        <v>213</v>
      </c>
      <c r="G117" s="223"/>
      <c r="H117" s="227">
        <v>2.5</v>
      </c>
      <c r="I117" s="228"/>
      <c r="J117" s="223"/>
      <c r="K117" s="223"/>
      <c r="L117" s="229"/>
      <c r="M117" s="245"/>
      <c r="N117" s="246"/>
      <c r="O117" s="246"/>
      <c r="P117" s="246"/>
      <c r="Q117" s="246"/>
      <c r="R117" s="246"/>
      <c r="S117" s="246"/>
      <c r="T117" s="247"/>
      <c r="AT117" s="233" t="s">
        <v>152</v>
      </c>
      <c r="AU117" s="233" t="s">
        <v>83</v>
      </c>
      <c r="AV117" s="10" t="s">
        <v>83</v>
      </c>
      <c r="AW117" s="10" t="s">
        <v>37</v>
      </c>
      <c r="AX117" s="10" t="s">
        <v>73</v>
      </c>
      <c r="AY117" s="233" t="s">
        <v>121</v>
      </c>
    </row>
    <row r="118" s="10" customFormat="1">
      <c r="B118" s="222"/>
      <c r="C118" s="223"/>
      <c r="D118" s="224" t="s">
        <v>152</v>
      </c>
      <c r="E118" s="225" t="s">
        <v>21</v>
      </c>
      <c r="F118" s="226" t="s">
        <v>214</v>
      </c>
      <c r="G118" s="223"/>
      <c r="H118" s="227">
        <v>25.620000000000001</v>
      </c>
      <c r="I118" s="228"/>
      <c r="J118" s="223"/>
      <c r="K118" s="223"/>
      <c r="L118" s="229"/>
      <c r="M118" s="245"/>
      <c r="N118" s="246"/>
      <c r="O118" s="246"/>
      <c r="P118" s="246"/>
      <c r="Q118" s="246"/>
      <c r="R118" s="246"/>
      <c r="S118" s="246"/>
      <c r="T118" s="247"/>
      <c r="AT118" s="233" t="s">
        <v>152</v>
      </c>
      <c r="AU118" s="233" t="s">
        <v>83</v>
      </c>
      <c r="AV118" s="10" t="s">
        <v>83</v>
      </c>
      <c r="AW118" s="10" t="s">
        <v>37</v>
      </c>
      <c r="AX118" s="10" t="s">
        <v>73</v>
      </c>
      <c r="AY118" s="233" t="s">
        <v>121</v>
      </c>
    </row>
    <row r="119" s="10" customFormat="1">
      <c r="B119" s="222"/>
      <c r="C119" s="223"/>
      <c r="D119" s="224" t="s">
        <v>152</v>
      </c>
      <c r="E119" s="225" t="s">
        <v>21</v>
      </c>
      <c r="F119" s="226" t="s">
        <v>215</v>
      </c>
      <c r="G119" s="223"/>
      <c r="H119" s="227">
        <v>12.539999999999999</v>
      </c>
      <c r="I119" s="228"/>
      <c r="J119" s="223"/>
      <c r="K119" s="223"/>
      <c r="L119" s="229"/>
      <c r="M119" s="245"/>
      <c r="N119" s="246"/>
      <c r="O119" s="246"/>
      <c r="P119" s="246"/>
      <c r="Q119" s="246"/>
      <c r="R119" s="246"/>
      <c r="S119" s="246"/>
      <c r="T119" s="247"/>
      <c r="AT119" s="233" t="s">
        <v>152</v>
      </c>
      <c r="AU119" s="233" t="s">
        <v>83</v>
      </c>
      <c r="AV119" s="10" t="s">
        <v>83</v>
      </c>
      <c r="AW119" s="10" t="s">
        <v>37</v>
      </c>
      <c r="AX119" s="10" t="s">
        <v>73</v>
      </c>
      <c r="AY119" s="233" t="s">
        <v>121</v>
      </c>
    </row>
    <row r="120" s="10" customFormat="1">
      <c r="B120" s="222"/>
      <c r="C120" s="223"/>
      <c r="D120" s="224" t="s">
        <v>152</v>
      </c>
      <c r="E120" s="225" t="s">
        <v>21</v>
      </c>
      <c r="F120" s="226" t="s">
        <v>216</v>
      </c>
      <c r="G120" s="223"/>
      <c r="H120" s="227">
        <v>11.699999999999999</v>
      </c>
      <c r="I120" s="228"/>
      <c r="J120" s="223"/>
      <c r="K120" s="223"/>
      <c r="L120" s="229"/>
      <c r="M120" s="245"/>
      <c r="N120" s="246"/>
      <c r="O120" s="246"/>
      <c r="P120" s="246"/>
      <c r="Q120" s="246"/>
      <c r="R120" s="246"/>
      <c r="S120" s="246"/>
      <c r="T120" s="247"/>
      <c r="AT120" s="233" t="s">
        <v>152</v>
      </c>
      <c r="AU120" s="233" t="s">
        <v>83</v>
      </c>
      <c r="AV120" s="10" t="s">
        <v>83</v>
      </c>
      <c r="AW120" s="10" t="s">
        <v>37</v>
      </c>
      <c r="AX120" s="10" t="s">
        <v>73</v>
      </c>
      <c r="AY120" s="233" t="s">
        <v>121</v>
      </c>
    </row>
    <row r="121" s="10" customFormat="1">
      <c r="B121" s="222"/>
      <c r="C121" s="223"/>
      <c r="D121" s="224" t="s">
        <v>152</v>
      </c>
      <c r="E121" s="225" t="s">
        <v>21</v>
      </c>
      <c r="F121" s="226" t="s">
        <v>217</v>
      </c>
      <c r="G121" s="223"/>
      <c r="H121" s="227">
        <v>10.85</v>
      </c>
      <c r="I121" s="228"/>
      <c r="J121" s="223"/>
      <c r="K121" s="223"/>
      <c r="L121" s="229"/>
      <c r="M121" s="245"/>
      <c r="N121" s="246"/>
      <c r="O121" s="246"/>
      <c r="P121" s="246"/>
      <c r="Q121" s="246"/>
      <c r="R121" s="246"/>
      <c r="S121" s="246"/>
      <c r="T121" s="247"/>
      <c r="AT121" s="233" t="s">
        <v>152</v>
      </c>
      <c r="AU121" s="233" t="s">
        <v>83</v>
      </c>
      <c r="AV121" s="10" t="s">
        <v>83</v>
      </c>
      <c r="AW121" s="10" t="s">
        <v>37</v>
      </c>
      <c r="AX121" s="10" t="s">
        <v>73</v>
      </c>
      <c r="AY121" s="233" t="s">
        <v>121</v>
      </c>
    </row>
    <row r="122" s="10" customFormat="1">
      <c r="B122" s="222"/>
      <c r="C122" s="223"/>
      <c r="D122" s="224" t="s">
        <v>152</v>
      </c>
      <c r="E122" s="225" t="s">
        <v>21</v>
      </c>
      <c r="F122" s="226" t="s">
        <v>218</v>
      </c>
      <c r="G122" s="223"/>
      <c r="H122" s="227">
        <v>6.6500000000000004</v>
      </c>
      <c r="I122" s="228"/>
      <c r="J122" s="223"/>
      <c r="K122" s="223"/>
      <c r="L122" s="229"/>
      <c r="M122" s="245"/>
      <c r="N122" s="246"/>
      <c r="O122" s="246"/>
      <c r="P122" s="246"/>
      <c r="Q122" s="246"/>
      <c r="R122" s="246"/>
      <c r="S122" s="246"/>
      <c r="T122" s="247"/>
      <c r="AT122" s="233" t="s">
        <v>152</v>
      </c>
      <c r="AU122" s="233" t="s">
        <v>83</v>
      </c>
      <c r="AV122" s="10" t="s">
        <v>83</v>
      </c>
      <c r="AW122" s="10" t="s">
        <v>37</v>
      </c>
      <c r="AX122" s="10" t="s">
        <v>73</v>
      </c>
      <c r="AY122" s="233" t="s">
        <v>121</v>
      </c>
    </row>
    <row r="123" s="12" customFormat="1">
      <c r="B123" s="248"/>
      <c r="C123" s="249"/>
      <c r="D123" s="224" t="s">
        <v>152</v>
      </c>
      <c r="E123" s="250" t="s">
        <v>21</v>
      </c>
      <c r="F123" s="251" t="s">
        <v>208</v>
      </c>
      <c r="G123" s="249"/>
      <c r="H123" s="252">
        <v>69.859999999999999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AT123" s="258" t="s">
        <v>152</v>
      </c>
      <c r="AU123" s="258" t="s">
        <v>83</v>
      </c>
      <c r="AV123" s="12" t="s">
        <v>135</v>
      </c>
      <c r="AW123" s="12" t="s">
        <v>37</v>
      </c>
      <c r="AX123" s="12" t="s">
        <v>81</v>
      </c>
      <c r="AY123" s="258" t="s">
        <v>121</v>
      </c>
    </row>
    <row r="124" s="1" customFormat="1" ht="16.5" customHeight="1">
      <c r="B124" s="44"/>
      <c r="C124" s="210" t="s">
        <v>219</v>
      </c>
      <c r="D124" s="210" t="s">
        <v>122</v>
      </c>
      <c r="E124" s="211" t="s">
        <v>220</v>
      </c>
      <c r="F124" s="212" t="s">
        <v>221</v>
      </c>
      <c r="G124" s="213" t="s">
        <v>202</v>
      </c>
      <c r="H124" s="214">
        <v>115.45999999999999</v>
      </c>
      <c r="I124" s="215"/>
      <c r="J124" s="216">
        <f>ROUND(I124*H124,2)</f>
        <v>0</v>
      </c>
      <c r="K124" s="212" t="s">
        <v>179</v>
      </c>
      <c r="L124" s="70"/>
      <c r="M124" s="217" t="s">
        <v>21</v>
      </c>
      <c r="N124" s="218" t="s">
        <v>44</v>
      </c>
      <c r="O124" s="45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2" t="s">
        <v>135</v>
      </c>
      <c r="AT124" s="22" t="s">
        <v>122</v>
      </c>
      <c r="AU124" s="22" t="s">
        <v>83</v>
      </c>
      <c r="AY124" s="22" t="s">
        <v>121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2" t="s">
        <v>81</v>
      </c>
      <c r="BK124" s="221">
        <f>ROUND(I124*H124,2)</f>
        <v>0</v>
      </c>
      <c r="BL124" s="22" t="s">
        <v>135</v>
      </c>
      <c r="BM124" s="22" t="s">
        <v>222</v>
      </c>
    </row>
    <row r="125" s="10" customFormat="1">
      <c r="B125" s="222"/>
      <c r="C125" s="223"/>
      <c r="D125" s="224" t="s">
        <v>152</v>
      </c>
      <c r="E125" s="225" t="s">
        <v>21</v>
      </c>
      <c r="F125" s="226" t="s">
        <v>223</v>
      </c>
      <c r="G125" s="223"/>
      <c r="H125" s="227">
        <v>115.45999999999999</v>
      </c>
      <c r="I125" s="228"/>
      <c r="J125" s="223"/>
      <c r="K125" s="223"/>
      <c r="L125" s="229"/>
      <c r="M125" s="245"/>
      <c r="N125" s="246"/>
      <c r="O125" s="246"/>
      <c r="P125" s="246"/>
      <c r="Q125" s="246"/>
      <c r="R125" s="246"/>
      <c r="S125" s="246"/>
      <c r="T125" s="247"/>
      <c r="AT125" s="233" t="s">
        <v>152</v>
      </c>
      <c r="AU125" s="233" t="s">
        <v>83</v>
      </c>
      <c r="AV125" s="10" t="s">
        <v>83</v>
      </c>
      <c r="AW125" s="10" t="s">
        <v>37</v>
      </c>
      <c r="AX125" s="10" t="s">
        <v>81</v>
      </c>
      <c r="AY125" s="233" t="s">
        <v>121</v>
      </c>
    </row>
    <row r="126" s="1" customFormat="1" ht="16.5" customHeight="1">
      <c r="B126" s="44"/>
      <c r="C126" s="210" t="s">
        <v>224</v>
      </c>
      <c r="D126" s="210" t="s">
        <v>122</v>
      </c>
      <c r="E126" s="211" t="s">
        <v>225</v>
      </c>
      <c r="F126" s="212" t="s">
        <v>226</v>
      </c>
      <c r="G126" s="213" t="s">
        <v>202</v>
      </c>
      <c r="H126" s="214">
        <v>20.34</v>
      </c>
      <c r="I126" s="215"/>
      <c r="J126" s="216">
        <f>ROUND(I126*H126,2)</f>
        <v>0</v>
      </c>
      <c r="K126" s="212" t="s">
        <v>179</v>
      </c>
      <c r="L126" s="70"/>
      <c r="M126" s="217" t="s">
        <v>21</v>
      </c>
      <c r="N126" s="218" t="s">
        <v>44</v>
      </c>
      <c r="O126" s="45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2" t="s">
        <v>135</v>
      </c>
      <c r="AT126" s="22" t="s">
        <v>122</v>
      </c>
      <c r="AU126" s="22" t="s">
        <v>83</v>
      </c>
      <c r="AY126" s="22" t="s">
        <v>121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2" t="s">
        <v>81</v>
      </c>
      <c r="BK126" s="221">
        <f>ROUND(I126*H126,2)</f>
        <v>0</v>
      </c>
      <c r="BL126" s="22" t="s">
        <v>135</v>
      </c>
      <c r="BM126" s="22" t="s">
        <v>227</v>
      </c>
    </row>
    <row r="127" s="1" customFormat="1">
      <c r="B127" s="44"/>
      <c r="C127" s="72"/>
      <c r="D127" s="224" t="s">
        <v>174</v>
      </c>
      <c r="E127" s="72"/>
      <c r="F127" s="243" t="s">
        <v>175</v>
      </c>
      <c r="G127" s="72"/>
      <c r="H127" s="72"/>
      <c r="I127" s="182"/>
      <c r="J127" s="72"/>
      <c r="K127" s="72"/>
      <c r="L127" s="70"/>
      <c r="M127" s="244"/>
      <c r="N127" s="45"/>
      <c r="O127" s="45"/>
      <c r="P127" s="45"/>
      <c r="Q127" s="45"/>
      <c r="R127" s="45"/>
      <c r="S127" s="45"/>
      <c r="T127" s="93"/>
      <c r="AT127" s="22" t="s">
        <v>174</v>
      </c>
      <c r="AU127" s="22" t="s">
        <v>83</v>
      </c>
    </row>
    <row r="128" s="10" customFormat="1">
      <c r="B128" s="222"/>
      <c r="C128" s="223"/>
      <c r="D128" s="224" t="s">
        <v>152</v>
      </c>
      <c r="E128" s="225" t="s">
        <v>21</v>
      </c>
      <c r="F128" s="226" t="s">
        <v>228</v>
      </c>
      <c r="G128" s="223"/>
      <c r="H128" s="227">
        <v>8.4000000000000004</v>
      </c>
      <c r="I128" s="228"/>
      <c r="J128" s="223"/>
      <c r="K128" s="223"/>
      <c r="L128" s="229"/>
      <c r="M128" s="245"/>
      <c r="N128" s="246"/>
      <c r="O128" s="246"/>
      <c r="P128" s="246"/>
      <c r="Q128" s="246"/>
      <c r="R128" s="246"/>
      <c r="S128" s="246"/>
      <c r="T128" s="247"/>
      <c r="AT128" s="233" t="s">
        <v>152</v>
      </c>
      <c r="AU128" s="233" t="s">
        <v>83</v>
      </c>
      <c r="AV128" s="10" t="s">
        <v>83</v>
      </c>
      <c r="AW128" s="10" t="s">
        <v>37</v>
      </c>
      <c r="AX128" s="10" t="s">
        <v>73</v>
      </c>
      <c r="AY128" s="233" t="s">
        <v>121</v>
      </c>
    </row>
    <row r="129" s="10" customFormat="1">
      <c r="B129" s="222"/>
      <c r="C129" s="223"/>
      <c r="D129" s="224" t="s">
        <v>152</v>
      </c>
      <c r="E129" s="225" t="s">
        <v>21</v>
      </c>
      <c r="F129" s="226" t="s">
        <v>229</v>
      </c>
      <c r="G129" s="223"/>
      <c r="H129" s="227">
        <v>3.7799999999999998</v>
      </c>
      <c r="I129" s="228"/>
      <c r="J129" s="223"/>
      <c r="K129" s="223"/>
      <c r="L129" s="229"/>
      <c r="M129" s="245"/>
      <c r="N129" s="246"/>
      <c r="O129" s="246"/>
      <c r="P129" s="246"/>
      <c r="Q129" s="246"/>
      <c r="R129" s="246"/>
      <c r="S129" s="246"/>
      <c r="T129" s="247"/>
      <c r="AT129" s="233" t="s">
        <v>152</v>
      </c>
      <c r="AU129" s="233" t="s">
        <v>83</v>
      </c>
      <c r="AV129" s="10" t="s">
        <v>83</v>
      </c>
      <c r="AW129" s="10" t="s">
        <v>37</v>
      </c>
      <c r="AX129" s="10" t="s">
        <v>73</v>
      </c>
      <c r="AY129" s="233" t="s">
        <v>121</v>
      </c>
    </row>
    <row r="130" s="10" customFormat="1">
      <c r="B130" s="222"/>
      <c r="C130" s="223"/>
      <c r="D130" s="224" t="s">
        <v>152</v>
      </c>
      <c r="E130" s="225" t="s">
        <v>21</v>
      </c>
      <c r="F130" s="226" t="s">
        <v>230</v>
      </c>
      <c r="G130" s="223"/>
      <c r="H130" s="227">
        <v>8.1600000000000001</v>
      </c>
      <c r="I130" s="228"/>
      <c r="J130" s="223"/>
      <c r="K130" s="223"/>
      <c r="L130" s="229"/>
      <c r="M130" s="245"/>
      <c r="N130" s="246"/>
      <c r="O130" s="246"/>
      <c r="P130" s="246"/>
      <c r="Q130" s="246"/>
      <c r="R130" s="246"/>
      <c r="S130" s="246"/>
      <c r="T130" s="247"/>
      <c r="AT130" s="233" t="s">
        <v>152</v>
      </c>
      <c r="AU130" s="233" t="s">
        <v>83</v>
      </c>
      <c r="AV130" s="10" t="s">
        <v>83</v>
      </c>
      <c r="AW130" s="10" t="s">
        <v>37</v>
      </c>
      <c r="AX130" s="10" t="s">
        <v>73</v>
      </c>
      <c r="AY130" s="233" t="s">
        <v>121</v>
      </c>
    </row>
    <row r="131" s="12" customFormat="1">
      <c r="B131" s="248"/>
      <c r="C131" s="249"/>
      <c r="D131" s="224" t="s">
        <v>152</v>
      </c>
      <c r="E131" s="250" t="s">
        <v>21</v>
      </c>
      <c r="F131" s="251" t="s">
        <v>208</v>
      </c>
      <c r="G131" s="249"/>
      <c r="H131" s="252">
        <v>20.34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152</v>
      </c>
      <c r="AU131" s="258" t="s">
        <v>83</v>
      </c>
      <c r="AV131" s="12" t="s">
        <v>135</v>
      </c>
      <c r="AW131" s="12" t="s">
        <v>37</v>
      </c>
      <c r="AX131" s="12" t="s">
        <v>81</v>
      </c>
      <c r="AY131" s="258" t="s">
        <v>121</v>
      </c>
    </row>
    <row r="132" s="1" customFormat="1" ht="16.5" customHeight="1">
      <c r="B132" s="44"/>
      <c r="C132" s="210" t="s">
        <v>231</v>
      </c>
      <c r="D132" s="210" t="s">
        <v>122</v>
      </c>
      <c r="E132" s="211" t="s">
        <v>232</v>
      </c>
      <c r="F132" s="212" t="s">
        <v>233</v>
      </c>
      <c r="G132" s="213" t="s">
        <v>202</v>
      </c>
      <c r="H132" s="214">
        <v>20.34</v>
      </c>
      <c r="I132" s="215"/>
      <c r="J132" s="216">
        <f>ROUND(I132*H132,2)</f>
        <v>0</v>
      </c>
      <c r="K132" s="212" t="s">
        <v>179</v>
      </c>
      <c r="L132" s="70"/>
      <c r="M132" s="217" t="s">
        <v>21</v>
      </c>
      <c r="N132" s="218" t="s">
        <v>44</v>
      </c>
      <c r="O132" s="45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AR132" s="22" t="s">
        <v>135</v>
      </c>
      <c r="AT132" s="22" t="s">
        <v>122</v>
      </c>
      <c r="AU132" s="22" t="s">
        <v>83</v>
      </c>
      <c r="AY132" s="22" t="s">
        <v>121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2" t="s">
        <v>81</v>
      </c>
      <c r="BK132" s="221">
        <f>ROUND(I132*H132,2)</f>
        <v>0</v>
      </c>
      <c r="BL132" s="22" t="s">
        <v>135</v>
      </c>
      <c r="BM132" s="22" t="s">
        <v>234</v>
      </c>
    </row>
    <row r="133" s="1" customFormat="1" ht="16.5" customHeight="1">
      <c r="B133" s="44"/>
      <c r="C133" s="210" t="s">
        <v>235</v>
      </c>
      <c r="D133" s="210" t="s">
        <v>122</v>
      </c>
      <c r="E133" s="211" t="s">
        <v>236</v>
      </c>
      <c r="F133" s="212" t="s">
        <v>237</v>
      </c>
      <c r="G133" s="213" t="s">
        <v>202</v>
      </c>
      <c r="H133" s="214">
        <v>21.600000000000001</v>
      </c>
      <c r="I133" s="215"/>
      <c r="J133" s="216">
        <f>ROUND(I133*H133,2)</f>
        <v>0</v>
      </c>
      <c r="K133" s="212" t="s">
        <v>179</v>
      </c>
      <c r="L133" s="70"/>
      <c r="M133" s="217" t="s">
        <v>21</v>
      </c>
      <c r="N133" s="218" t="s">
        <v>44</v>
      </c>
      <c r="O133" s="45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" t="s">
        <v>135</v>
      </c>
      <c r="AT133" s="22" t="s">
        <v>122</v>
      </c>
      <c r="AU133" s="22" t="s">
        <v>83</v>
      </c>
      <c r="AY133" s="22" t="s">
        <v>121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2" t="s">
        <v>81</v>
      </c>
      <c r="BK133" s="221">
        <f>ROUND(I133*H133,2)</f>
        <v>0</v>
      </c>
      <c r="BL133" s="22" t="s">
        <v>135</v>
      </c>
      <c r="BM133" s="22" t="s">
        <v>238</v>
      </c>
    </row>
    <row r="134" s="1" customFormat="1">
      <c r="B134" s="44"/>
      <c r="C134" s="72"/>
      <c r="D134" s="224" t="s">
        <v>174</v>
      </c>
      <c r="E134" s="72"/>
      <c r="F134" s="243" t="s">
        <v>175</v>
      </c>
      <c r="G134" s="72"/>
      <c r="H134" s="72"/>
      <c r="I134" s="182"/>
      <c r="J134" s="72"/>
      <c r="K134" s="72"/>
      <c r="L134" s="70"/>
      <c r="M134" s="244"/>
      <c r="N134" s="45"/>
      <c r="O134" s="45"/>
      <c r="P134" s="45"/>
      <c r="Q134" s="45"/>
      <c r="R134" s="45"/>
      <c r="S134" s="45"/>
      <c r="T134" s="93"/>
      <c r="AT134" s="22" t="s">
        <v>174</v>
      </c>
      <c r="AU134" s="22" t="s">
        <v>83</v>
      </c>
    </row>
    <row r="135" s="10" customFormat="1">
      <c r="B135" s="222"/>
      <c r="C135" s="223"/>
      <c r="D135" s="224" t="s">
        <v>152</v>
      </c>
      <c r="E135" s="225" t="s">
        <v>21</v>
      </c>
      <c r="F135" s="226" t="s">
        <v>239</v>
      </c>
      <c r="G135" s="223"/>
      <c r="H135" s="227">
        <v>21.600000000000001</v>
      </c>
      <c r="I135" s="228"/>
      <c r="J135" s="223"/>
      <c r="K135" s="223"/>
      <c r="L135" s="229"/>
      <c r="M135" s="245"/>
      <c r="N135" s="246"/>
      <c r="O135" s="246"/>
      <c r="P135" s="246"/>
      <c r="Q135" s="246"/>
      <c r="R135" s="246"/>
      <c r="S135" s="246"/>
      <c r="T135" s="247"/>
      <c r="AT135" s="233" t="s">
        <v>152</v>
      </c>
      <c r="AU135" s="233" t="s">
        <v>83</v>
      </c>
      <c r="AV135" s="10" t="s">
        <v>83</v>
      </c>
      <c r="AW135" s="10" t="s">
        <v>37</v>
      </c>
      <c r="AX135" s="10" t="s">
        <v>81</v>
      </c>
      <c r="AY135" s="233" t="s">
        <v>121</v>
      </c>
    </row>
    <row r="136" s="1" customFormat="1" ht="16.5" customHeight="1">
      <c r="B136" s="44"/>
      <c r="C136" s="210" t="s">
        <v>240</v>
      </c>
      <c r="D136" s="210" t="s">
        <v>122</v>
      </c>
      <c r="E136" s="211" t="s">
        <v>241</v>
      </c>
      <c r="F136" s="212" t="s">
        <v>242</v>
      </c>
      <c r="G136" s="213" t="s">
        <v>202</v>
      </c>
      <c r="H136" s="214">
        <v>21.600000000000001</v>
      </c>
      <c r="I136" s="215"/>
      <c r="J136" s="216">
        <f>ROUND(I136*H136,2)</f>
        <v>0</v>
      </c>
      <c r="K136" s="212" t="s">
        <v>179</v>
      </c>
      <c r="L136" s="70"/>
      <c r="M136" s="217" t="s">
        <v>21</v>
      </c>
      <c r="N136" s="218" t="s">
        <v>44</v>
      </c>
      <c r="O136" s="45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AR136" s="22" t="s">
        <v>135</v>
      </c>
      <c r="AT136" s="22" t="s">
        <v>122</v>
      </c>
      <c r="AU136" s="22" t="s">
        <v>83</v>
      </c>
      <c r="AY136" s="22" t="s">
        <v>121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2" t="s">
        <v>81</v>
      </c>
      <c r="BK136" s="221">
        <f>ROUND(I136*H136,2)</f>
        <v>0</v>
      </c>
      <c r="BL136" s="22" t="s">
        <v>135</v>
      </c>
      <c r="BM136" s="22" t="s">
        <v>243</v>
      </c>
    </row>
    <row r="137" s="1" customFormat="1" ht="16.5" customHeight="1">
      <c r="B137" s="44"/>
      <c r="C137" s="210" t="s">
        <v>244</v>
      </c>
      <c r="D137" s="210" t="s">
        <v>122</v>
      </c>
      <c r="E137" s="211" t="s">
        <v>245</v>
      </c>
      <c r="F137" s="212" t="s">
        <v>246</v>
      </c>
      <c r="G137" s="213" t="s">
        <v>202</v>
      </c>
      <c r="H137" s="214">
        <v>4.0499999999999998</v>
      </c>
      <c r="I137" s="215"/>
      <c r="J137" s="216">
        <f>ROUND(I137*H137,2)</f>
        <v>0</v>
      </c>
      <c r="K137" s="212" t="s">
        <v>179</v>
      </c>
      <c r="L137" s="70"/>
      <c r="M137" s="217" t="s">
        <v>21</v>
      </c>
      <c r="N137" s="218" t="s">
        <v>44</v>
      </c>
      <c r="O137" s="45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AR137" s="22" t="s">
        <v>135</v>
      </c>
      <c r="AT137" s="22" t="s">
        <v>122</v>
      </c>
      <c r="AU137" s="22" t="s">
        <v>83</v>
      </c>
      <c r="AY137" s="22" t="s">
        <v>121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2" t="s">
        <v>81</v>
      </c>
      <c r="BK137" s="221">
        <f>ROUND(I137*H137,2)</f>
        <v>0</v>
      </c>
      <c r="BL137" s="22" t="s">
        <v>135</v>
      </c>
      <c r="BM137" s="22" t="s">
        <v>247</v>
      </c>
    </row>
    <row r="138" s="1" customFormat="1">
      <c r="B138" s="44"/>
      <c r="C138" s="72"/>
      <c r="D138" s="224" t="s">
        <v>174</v>
      </c>
      <c r="E138" s="72"/>
      <c r="F138" s="243" t="s">
        <v>248</v>
      </c>
      <c r="G138" s="72"/>
      <c r="H138" s="72"/>
      <c r="I138" s="182"/>
      <c r="J138" s="72"/>
      <c r="K138" s="72"/>
      <c r="L138" s="70"/>
      <c r="M138" s="244"/>
      <c r="N138" s="45"/>
      <c r="O138" s="45"/>
      <c r="P138" s="45"/>
      <c r="Q138" s="45"/>
      <c r="R138" s="45"/>
      <c r="S138" s="45"/>
      <c r="T138" s="93"/>
      <c r="AT138" s="22" t="s">
        <v>174</v>
      </c>
      <c r="AU138" s="22" t="s">
        <v>83</v>
      </c>
    </row>
    <row r="139" s="10" customFormat="1">
      <c r="B139" s="222"/>
      <c r="C139" s="223"/>
      <c r="D139" s="224" t="s">
        <v>152</v>
      </c>
      <c r="E139" s="225" t="s">
        <v>21</v>
      </c>
      <c r="F139" s="226" t="s">
        <v>249</v>
      </c>
      <c r="G139" s="223"/>
      <c r="H139" s="227">
        <v>4.0499999999999998</v>
      </c>
      <c r="I139" s="228"/>
      <c r="J139" s="223"/>
      <c r="K139" s="223"/>
      <c r="L139" s="229"/>
      <c r="M139" s="245"/>
      <c r="N139" s="246"/>
      <c r="O139" s="246"/>
      <c r="P139" s="246"/>
      <c r="Q139" s="246"/>
      <c r="R139" s="246"/>
      <c r="S139" s="246"/>
      <c r="T139" s="247"/>
      <c r="AT139" s="233" t="s">
        <v>152</v>
      </c>
      <c r="AU139" s="233" t="s">
        <v>83</v>
      </c>
      <c r="AV139" s="10" t="s">
        <v>83</v>
      </c>
      <c r="AW139" s="10" t="s">
        <v>37</v>
      </c>
      <c r="AX139" s="10" t="s">
        <v>81</v>
      </c>
      <c r="AY139" s="233" t="s">
        <v>121</v>
      </c>
    </row>
    <row r="140" s="1" customFormat="1" ht="16.5" customHeight="1">
      <c r="B140" s="44"/>
      <c r="C140" s="210" t="s">
        <v>10</v>
      </c>
      <c r="D140" s="210" t="s">
        <v>122</v>
      </c>
      <c r="E140" s="211" t="s">
        <v>250</v>
      </c>
      <c r="F140" s="212" t="s">
        <v>251</v>
      </c>
      <c r="G140" s="213" t="s">
        <v>150</v>
      </c>
      <c r="H140" s="214">
        <v>2</v>
      </c>
      <c r="I140" s="215"/>
      <c r="J140" s="216">
        <f>ROUND(I140*H140,2)</f>
        <v>0</v>
      </c>
      <c r="K140" s="212" t="s">
        <v>21</v>
      </c>
      <c r="L140" s="70"/>
      <c r="M140" s="217" t="s">
        <v>21</v>
      </c>
      <c r="N140" s="218" t="s">
        <v>44</v>
      </c>
      <c r="O140" s="45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AR140" s="22" t="s">
        <v>135</v>
      </c>
      <c r="AT140" s="22" t="s">
        <v>122</v>
      </c>
      <c r="AU140" s="22" t="s">
        <v>83</v>
      </c>
      <c r="AY140" s="22" t="s">
        <v>121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2" t="s">
        <v>81</v>
      </c>
      <c r="BK140" s="221">
        <f>ROUND(I140*H140,2)</f>
        <v>0</v>
      </c>
      <c r="BL140" s="22" t="s">
        <v>135</v>
      </c>
      <c r="BM140" s="22" t="s">
        <v>252</v>
      </c>
    </row>
    <row r="141" s="1" customFormat="1" ht="16.5" customHeight="1">
      <c r="B141" s="44"/>
      <c r="C141" s="210" t="s">
        <v>253</v>
      </c>
      <c r="D141" s="210" t="s">
        <v>122</v>
      </c>
      <c r="E141" s="211" t="s">
        <v>254</v>
      </c>
      <c r="F141" s="212" t="s">
        <v>255</v>
      </c>
      <c r="G141" s="213" t="s">
        <v>202</v>
      </c>
      <c r="H141" s="214">
        <v>4.0499999999999998</v>
      </c>
      <c r="I141" s="215"/>
      <c r="J141" s="216">
        <f>ROUND(I141*H141,2)</f>
        <v>0</v>
      </c>
      <c r="K141" s="212" t="s">
        <v>179</v>
      </c>
      <c r="L141" s="70"/>
      <c r="M141" s="217" t="s">
        <v>21</v>
      </c>
      <c r="N141" s="218" t="s">
        <v>44</v>
      </c>
      <c r="O141" s="45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AR141" s="22" t="s">
        <v>135</v>
      </c>
      <c r="AT141" s="22" t="s">
        <v>122</v>
      </c>
      <c r="AU141" s="22" t="s">
        <v>83</v>
      </c>
      <c r="AY141" s="22" t="s">
        <v>121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2" t="s">
        <v>81</v>
      </c>
      <c r="BK141" s="221">
        <f>ROUND(I141*H141,2)</f>
        <v>0</v>
      </c>
      <c r="BL141" s="22" t="s">
        <v>135</v>
      </c>
      <c r="BM141" s="22" t="s">
        <v>256</v>
      </c>
    </row>
    <row r="142" s="1" customFormat="1" ht="16.5" customHeight="1">
      <c r="B142" s="44"/>
      <c r="C142" s="210" t="s">
        <v>257</v>
      </c>
      <c r="D142" s="210" t="s">
        <v>122</v>
      </c>
      <c r="E142" s="211" t="s">
        <v>258</v>
      </c>
      <c r="F142" s="212" t="s">
        <v>259</v>
      </c>
      <c r="G142" s="213" t="s">
        <v>178</v>
      </c>
      <c r="H142" s="214">
        <v>36</v>
      </c>
      <c r="I142" s="215"/>
      <c r="J142" s="216">
        <f>ROUND(I142*H142,2)</f>
        <v>0</v>
      </c>
      <c r="K142" s="212" t="s">
        <v>179</v>
      </c>
      <c r="L142" s="70"/>
      <c r="M142" s="217" t="s">
        <v>21</v>
      </c>
      <c r="N142" s="218" t="s">
        <v>44</v>
      </c>
      <c r="O142" s="45"/>
      <c r="P142" s="219">
        <f>O142*H142</f>
        <v>0</v>
      </c>
      <c r="Q142" s="219">
        <v>0.00084000000000000003</v>
      </c>
      <c r="R142" s="219">
        <f>Q142*H142</f>
        <v>0.030240000000000003</v>
      </c>
      <c r="S142" s="219">
        <v>0</v>
      </c>
      <c r="T142" s="220">
        <f>S142*H142</f>
        <v>0</v>
      </c>
      <c r="AR142" s="22" t="s">
        <v>135</v>
      </c>
      <c r="AT142" s="22" t="s">
        <v>122</v>
      </c>
      <c r="AU142" s="22" t="s">
        <v>83</v>
      </c>
      <c r="AY142" s="22" t="s">
        <v>121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2" t="s">
        <v>81</v>
      </c>
      <c r="BK142" s="221">
        <f>ROUND(I142*H142,2)</f>
        <v>0</v>
      </c>
      <c r="BL142" s="22" t="s">
        <v>135</v>
      </c>
      <c r="BM142" s="22" t="s">
        <v>260</v>
      </c>
    </row>
    <row r="143" s="1" customFormat="1">
      <c r="B143" s="44"/>
      <c r="C143" s="72"/>
      <c r="D143" s="224" t="s">
        <v>174</v>
      </c>
      <c r="E143" s="72"/>
      <c r="F143" s="243" t="s">
        <v>248</v>
      </c>
      <c r="G143" s="72"/>
      <c r="H143" s="72"/>
      <c r="I143" s="182"/>
      <c r="J143" s="72"/>
      <c r="K143" s="72"/>
      <c r="L143" s="70"/>
      <c r="M143" s="244"/>
      <c r="N143" s="45"/>
      <c r="O143" s="45"/>
      <c r="P143" s="45"/>
      <c r="Q143" s="45"/>
      <c r="R143" s="45"/>
      <c r="S143" s="45"/>
      <c r="T143" s="93"/>
      <c r="AT143" s="22" t="s">
        <v>174</v>
      </c>
      <c r="AU143" s="22" t="s">
        <v>83</v>
      </c>
    </row>
    <row r="144" s="10" customFormat="1">
      <c r="B144" s="222"/>
      <c r="C144" s="223"/>
      <c r="D144" s="224" t="s">
        <v>152</v>
      </c>
      <c r="E144" s="225" t="s">
        <v>21</v>
      </c>
      <c r="F144" s="226" t="s">
        <v>261</v>
      </c>
      <c r="G144" s="223"/>
      <c r="H144" s="227">
        <v>36</v>
      </c>
      <c r="I144" s="228"/>
      <c r="J144" s="223"/>
      <c r="K144" s="223"/>
      <c r="L144" s="229"/>
      <c r="M144" s="245"/>
      <c r="N144" s="246"/>
      <c r="O144" s="246"/>
      <c r="P144" s="246"/>
      <c r="Q144" s="246"/>
      <c r="R144" s="246"/>
      <c r="S144" s="246"/>
      <c r="T144" s="247"/>
      <c r="AT144" s="233" t="s">
        <v>152</v>
      </c>
      <c r="AU144" s="233" t="s">
        <v>83</v>
      </c>
      <c r="AV144" s="10" t="s">
        <v>83</v>
      </c>
      <c r="AW144" s="10" t="s">
        <v>37</v>
      </c>
      <c r="AX144" s="10" t="s">
        <v>81</v>
      </c>
      <c r="AY144" s="233" t="s">
        <v>121</v>
      </c>
    </row>
    <row r="145" s="1" customFormat="1" ht="16.5" customHeight="1">
      <c r="B145" s="44"/>
      <c r="C145" s="210" t="s">
        <v>262</v>
      </c>
      <c r="D145" s="210" t="s">
        <v>122</v>
      </c>
      <c r="E145" s="211" t="s">
        <v>263</v>
      </c>
      <c r="F145" s="212" t="s">
        <v>264</v>
      </c>
      <c r="G145" s="213" t="s">
        <v>178</v>
      </c>
      <c r="H145" s="214">
        <v>36</v>
      </c>
      <c r="I145" s="215"/>
      <c r="J145" s="216">
        <f>ROUND(I145*H145,2)</f>
        <v>0</v>
      </c>
      <c r="K145" s="212" t="s">
        <v>179</v>
      </c>
      <c r="L145" s="70"/>
      <c r="M145" s="217" t="s">
        <v>21</v>
      </c>
      <c r="N145" s="218" t="s">
        <v>44</v>
      </c>
      <c r="O145" s="45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AR145" s="22" t="s">
        <v>135</v>
      </c>
      <c r="AT145" s="22" t="s">
        <v>122</v>
      </c>
      <c r="AU145" s="22" t="s">
        <v>83</v>
      </c>
      <c r="AY145" s="22" t="s">
        <v>121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2" t="s">
        <v>81</v>
      </c>
      <c r="BK145" s="221">
        <f>ROUND(I145*H145,2)</f>
        <v>0</v>
      </c>
      <c r="BL145" s="22" t="s">
        <v>135</v>
      </c>
      <c r="BM145" s="22" t="s">
        <v>265</v>
      </c>
    </row>
    <row r="146" s="1" customFormat="1" ht="16.5" customHeight="1">
      <c r="B146" s="44"/>
      <c r="C146" s="210" t="s">
        <v>266</v>
      </c>
      <c r="D146" s="210" t="s">
        <v>122</v>
      </c>
      <c r="E146" s="211" t="s">
        <v>267</v>
      </c>
      <c r="F146" s="212" t="s">
        <v>268</v>
      </c>
      <c r="G146" s="213" t="s">
        <v>202</v>
      </c>
      <c r="H146" s="214">
        <v>131.44999999999999</v>
      </c>
      <c r="I146" s="215"/>
      <c r="J146" s="216">
        <f>ROUND(I146*H146,2)</f>
        <v>0</v>
      </c>
      <c r="K146" s="212" t="s">
        <v>179</v>
      </c>
      <c r="L146" s="70"/>
      <c r="M146" s="217" t="s">
        <v>21</v>
      </c>
      <c r="N146" s="218" t="s">
        <v>44</v>
      </c>
      <c r="O146" s="45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AR146" s="22" t="s">
        <v>135</v>
      </c>
      <c r="AT146" s="22" t="s">
        <v>122</v>
      </c>
      <c r="AU146" s="22" t="s">
        <v>83</v>
      </c>
      <c r="AY146" s="22" t="s">
        <v>121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2" t="s">
        <v>81</v>
      </c>
      <c r="BK146" s="221">
        <f>ROUND(I146*H146,2)</f>
        <v>0</v>
      </c>
      <c r="BL146" s="22" t="s">
        <v>135</v>
      </c>
      <c r="BM146" s="22" t="s">
        <v>269</v>
      </c>
    </row>
    <row r="147" s="10" customFormat="1">
      <c r="B147" s="222"/>
      <c r="C147" s="223"/>
      <c r="D147" s="224" t="s">
        <v>152</v>
      </c>
      <c r="E147" s="225" t="s">
        <v>21</v>
      </c>
      <c r="F147" s="226" t="s">
        <v>270</v>
      </c>
      <c r="G147" s="223"/>
      <c r="H147" s="227">
        <v>115.45999999999999</v>
      </c>
      <c r="I147" s="228"/>
      <c r="J147" s="223"/>
      <c r="K147" s="223"/>
      <c r="L147" s="229"/>
      <c r="M147" s="245"/>
      <c r="N147" s="246"/>
      <c r="O147" s="246"/>
      <c r="P147" s="246"/>
      <c r="Q147" s="246"/>
      <c r="R147" s="246"/>
      <c r="S147" s="246"/>
      <c r="T147" s="247"/>
      <c r="AT147" s="233" t="s">
        <v>152</v>
      </c>
      <c r="AU147" s="233" t="s">
        <v>83</v>
      </c>
      <c r="AV147" s="10" t="s">
        <v>83</v>
      </c>
      <c r="AW147" s="10" t="s">
        <v>37</v>
      </c>
      <c r="AX147" s="10" t="s">
        <v>73</v>
      </c>
      <c r="AY147" s="233" t="s">
        <v>121</v>
      </c>
    </row>
    <row r="148" s="10" customFormat="1">
      <c r="B148" s="222"/>
      <c r="C148" s="223"/>
      <c r="D148" s="224" t="s">
        <v>152</v>
      </c>
      <c r="E148" s="225" t="s">
        <v>21</v>
      </c>
      <c r="F148" s="226" t="s">
        <v>271</v>
      </c>
      <c r="G148" s="223"/>
      <c r="H148" s="227">
        <v>41.939999999999998</v>
      </c>
      <c r="I148" s="228"/>
      <c r="J148" s="223"/>
      <c r="K148" s="223"/>
      <c r="L148" s="229"/>
      <c r="M148" s="245"/>
      <c r="N148" s="246"/>
      <c r="O148" s="246"/>
      <c r="P148" s="246"/>
      <c r="Q148" s="246"/>
      <c r="R148" s="246"/>
      <c r="S148" s="246"/>
      <c r="T148" s="247"/>
      <c r="AT148" s="233" t="s">
        <v>152</v>
      </c>
      <c r="AU148" s="233" t="s">
        <v>83</v>
      </c>
      <c r="AV148" s="10" t="s">
        <v>83</v>
      </c>
      <c r="AW148" s="10" t="s">
        <v>37</v>
      </c>
      <c r="AX148" s="10" t="s">
        <v>73</v>
      </c>
      <c r="AY148" s="233" t="s">
        <v>121</v>
      </c>
    </row>
    <row r="149" s="10" customFormat="1">
      <c r="B149" s="222"/>
      <c r="C149" s="223"/>
      <c r="D149" s="224" t="s">
        <v>152</v>
      </c>
      <c r="E149" s="225" t="s">
        <v>21</v>
      </c>
      <c r="F149" s="226" t="s">
        <v>272</v>
      </c>
      <c r="G149" s="223"/>
      <c r="H149" s="227">
        <v>4.0499999999999998</v>
      </c>
      <c r="I149" s="228"/>
      <c r="J149" s="223"/>
      <c r="K149" s="223"/>
      <c r="L149" s="229"/>
      <c r="M149" s="245"/>
      <c r="N149" s="246"/>
      <c r="O149" s="246"/>
      <c r="P149" s="246"/>
      <c r="Q149" s="246"/>
      <c r="R149" s="246"/>
      <c r="S149" s="246"/>
      <c r="T149" s="247"/>
      <c r="AT149" s="233" t="s">
        <v>152</v>
      </c>
      <c r="AU149" s="233" t="s">
        <v>83</v>
      </c>
      <c r="AV149" s="10" t="s">
        <v>83</v>
      </c>
      <c r="AW149" s="10" t="s">
        <v>37</v>
      </c>
      <c r="AX149" s="10" t="s">
        <v>73</v>
      </c>
      <c r="AY149" s="233" t="s">
        <v>121</v>
      </c>
    </row>
    <row r="150" s="10" customFormat="1">
      <c r="B150" s="222"/>
      <c r="C150" s="223"/>
      <c r="D150" s="224" t="s">
        <v>152</v>
      </c>
      <c r="E150" s="225" t="s">
        <v>21</v>
      </c>
      <c r="F150" s="226" t="s">
        <v>273</v>
      </c>
      <c r="G150" s="223"/>
      <c r="H150" s="227">
        <v>-30</v>
      </c>
      <c r="I150" s="228"/>
      <c r="J150" s="223"/>
      <c r="K150" s="223"/>
      <c r="L150" s="229"/>
      <c r="M150" s="245"/>
      <c r="N150" s="246"/>
      <c r="O150" s="246"/>
      <c r="P150" s="246"/>
      <c r="Q150" s="246"/>
      <c r="R150" s="246"/>
      <c r="S150" s="246"/>
      <c r="T150" s="247"/>
      <c r="AT150" s="233" t="s">
        <v>152</v>
      </c>
      <c r="AU150" s="233" t="s">
        <v>83</v>
      </c>
      <c r="AV150" s="10" t="s">
        <v>83</v>
      </c>
      <c r="AW150" s="10" t="s">
        <v>37</v>
      </c>
      <c r="AX150" s="10" t="s">
        <v>73</v>
      </c>
      <c r="AY150" s="233" t="s">
        <v>121</v>
      </c>
    </row>
    <row r="151" s="12" customFormat="1">
      <c r="B151" s="248"/>
      <c r="C151" s="249"/>
      <c r="D151" s="224" t="s">
        <v>152</v>
      </c>
      <c r="E151" s="250" t="s">
        <v>21</v>
      </c>
      <c r="F151" s="251" t="s">
        <v>208</v>
      </c>
      <c r="G151" s="249"/>
      <c r="H151" s="252">
        <v>131.44999999999999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152</v>
      </c>
      <c r="AU151" s="258" t="s">
        <v>83</v>
      </c>
      <c r="AV151" s="12" t="s">
        <v>135</v>
      </c>
      <c r="AW151" s="12" t="s">
        <v>37</v>
      </c>
      <c r="AX151" s="12" t="s">
        <v>81</v>
      </c>
      <c r="AY151" s="258" t="s">
        <v>121</v>
      </c>
    </row>
    <row r="152" s="1" customFormat="1" ht="16.5" customHeight="1">
      <c r="B152" s="44"/>
      <c r="C152" s="210" t="s">
        <v>274</v>
      </c>
      <c r="D152" s="210" t="s">
        <v>122</v>
      </c>
      <c r="E152" s="211" t="s">
        <v>275</v>
      </c>
      <c r="F152" s="212" t="s">
        <v>276</v>
      </c>
      <c r="G152" s="213" t="s">
        <v>202</v>
      </c>
      <c r="H152" s="214">
        <v>131.44999999999999</v>
      </c>
      <c r="I152" s="215"/>
      <c r="J152" s="216">
        <f>ROUND(I152*H152,2)</f>
        <v>0</v>
      </c>
      <c r="K152" s="212" t="s">
        <v>179</v>
      </c>
      <c r="L152" s="70"/>
      <c r="M152" s="217" t="s">
        <v>21</v>
      </c>
      <c r="N152" s="218" t="s">
        <v>44</v>
      </c>
      <c r="O152" s="45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AR152" s="22" t="s">
        <v>135</v>
      </c>
      <c r="AT152" s="22" t="s">
        <v>122</v>
      </c>
      <c r="AU152" s="22" t="s">
        <v>83</v>
      </c>
      <c r="AY152" s="22" t="s">
        <v>121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22" t="s">
        <v>81</v>
      </c>
      <c r="BK152" s="221">
        <f>ROUND(I152*H152,2)</f>
        <v>0</v>
      </c>
      <c r="BL152" s="22" t="s">
        <v>135</v>
      </c>
      <c r="BM152" s="22" t="s">
        <v>277</v>
      </c>
    </row>
    <row r="153" s="1" customFormat="1" ht="16.5" customHeight="1">
      <c r="B153" s="44"/>
      <c r="C153" s="210" t="s">
        <v>9</v>
      </c>
      <c r="D153" s="210" t="s">
        <v>122</v>
      </c>
      <c r="E153" s="211" t="s">
        <v>278</v>
      </c>
      <c r="F153" s="212" t="s">
        <v>279</v>
      </c>
      <c r="G153" s="213" t="s">
        <v>280</v>
      </c>
      <c r="H153" s="214">
        <v>236.61000000000001</v>
      </c>
      <c r="I153" s="215"/>
      <c r="J153" s="216">
        <f>ROUND(I153*H153,2)</f>
        <v>0</v>
      </c>
      <c r="K153" s="212" t="s">
        <v>179</v>
      </c>
      <c r="L153" s="70"/>
      <c r="M153" s="217" t="s">
        <v>21</v>
      </c>
      <c r="N153" s="218" t="s">
        <v>44</v>
      </c>
      <c r="O153" s="45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AR153" s="22" t="s">
        <v>135</v>
      </c>
      <c r="AT153" s="22" t="s">
        <v>122</v>
      </c>
      <c r="AU153" s="22" t="s">
        <v>83</v>
      </c>
      <c r="AY153" s="22" t="s">
        <v>121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2" t="s">
        <v>81</v>
      </c>
      <c r="BK153" s="221">
        <f>ROUND(I153*H153,2)</f>
        <v>0</v>
      </c>
      <c r="BL153" s="22" t="s">
        <v>135</v>
      </c>
      <c r="BM153" s="22" t="s">
        <v>281</v>
      </c>
    </row>
    <row r="154" s="10" customFormat="1">
      <c r="B154" s="222"/>
      <c r="C154" s="223"/>
      <c r="D154" s="224" t="s">
        <v>152</v>
      </c>
      <c r="E154" s="225" t="s">
        <v>21</v>
      </c>
      <c r="F154" s="226" t="s">
        <v>282</v>
      </c>
      <c r="G154" s="223"/>
      <c r="H154" s="227">
        <v>236.61000000000001</v>
      </c>
      <c r="I154" s="228"/>
      <c r="J154" s="223"/>
      <c r="K154" s="223"/>
      <c r="L154" s="229"/>
      <c r="M154" s="245"/>
      <c r="N154" s="246"/>
      <c r="O154" s="246"/>
      <c r="P154" s="246"/>
      <c r="Q154" s="246"/>
      <c r="R154" s="246"/>
      <c r="S154" s="246"/>
      <c r="T154" s="247"/>
      <c r="AT154" s="233" t="s">
        <v>152</v>
      </c>
      <c r="AU154" s="233" t="s">
        <v>83</v>
      </c>
      <c r="AV154" s="10" t="s">
        <v>83</v>
      </c>
      <c r="AW154" s="10" t="s">
        <v>37</v>
      </c>
      <c r="AX154" s="10" t="s">
        <v>81</v>
      </c>
      <c r="AY154" s="233" t="s">
        <v>121</v>
      </c>
    </row>
    <row r="155" s="1" customFormat="1" ht="16.5" customHeight="1">
      <c r="B155" s="44"/>
      <c r="C155" s="210" t="s">
        <v>283</v>
      </c>
      <c r="D155" s="210" t="s">
        <v>122</v>
      </c>
      <c r="E155" s="211" t="s">
        <v>284</v>
      </c>
      <c r="F155" s="212" t="s">
        <v>285</v>
      </c>
      <c r="G155" s="213" t="s">
        <v>202</v>
      </c>
      <c r="H155" s="214">
        <v>30</v>
      </c>
      <c r="I155" s="215"/>
      <c r="J155" s="216">
        <f>ROUND(I155*H155,2)</f>
        <v>0</v>
      </c>
      <c r="K155" s="212" t="s">
        <v>179</v>
      </c>
      <c r="L155" s="70"/>
      <c r="M155" s="217" t="s">
        <v>21</v>
      </c>
      <c r="N155" s="218" t="s">
        <v>44</v>
      </c>
      <c r="O155" s="45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AR155" s="22" t="s">
        <v>135</v>
      </c>
      <c r="AT155" s="22" t="s">
        <v>122</v>
      </c>
      <c r="AU155" s="22" t="s">
        <v>83</v>
      </c>
      <c r="AY155" s="22" t="s">
        <v>121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2" t="s">
        <v>81</v>
      </c>
      <c r="BK155" s="221">
        <f>ROUND(I155*H155,2)</f>
        <v>0</v>
      </c>
      <c r="BL155" s="22" t="s">
        <v>135</v>
      </c>
      <c r="BM155" s="22" t="s">
        <v>286</v>
      </c>
    </row>
    <row r="156" s="1" customFormat="1">
      <c r="B156" s="44"/>
      <c r="C156" s="72"/>
      <c r="D156" s="224" t="s">
        <v>174</v>
      </c>
      <c r="E156" s="72"/>
      <c r="F156" s="243" t="s">
        <v>248</v>
      </c>
      <c r="G156" s="72"/>
      <c r="H156" s="72"/>
      <c r="I156" s="182"/>
      <c r="J156" s="72"/>
      <c r="K156" s="72"/>
      <c r="L156" s="70"/>
      <c r="M156" s="244"/>
      <c r="N156" s="45"/>
      <c r="O156" s="45"/>
      <c r="P156" s="45"/>
      <c r="Q156" s="45"/>
      <c r="R156" s="45"/>
      <c r="S156" s="45"/>
      <c r="T156" s="93"/>
      <c r="AT156" s="22" t="s">
        <v>174</v>
      </c>
      <c r="AU156" s="22" t="s">
        <v>83</v>
      </c>
    </row>
    <row r="157" s="10" customFormat="1">
      <c r="B157" s="222"/>
      <c r="C157" s="223"/>
      <c r="D157" s="224" t="s">
        <v>152</v>
      </c>
      <c r="E157" s="225" t="s">
        <v>21</v>
      </c>
      <c r="F157" s="226" t="s">
        <v>287</v>
      </c>
      <c r="G157" s="223"/>
      <c r="H157" s="227">
        <v>5.04</v>
      </c>
      <c r="I157" s="228"/>
      <c r="J157" s="223"/>
      <c r="K157" s="223"/>
      <c r="L157" s="229"/>
      <c r="M157" s="245"/>
      <c r="N157" s="246"/>
      <c r="O157" s="246"/>
      <c r="P157" s="246"/>
      <c r="Q157" s="246"/>
      <c r="R157" s="246"/>
      <c r="S157" s="246"/>
      <c r="T157" s="247"/>
      <c r="AT157" s="233" t="s">
        <v>152</v>
      </c>
      <c r="AU157" s="233" t="s">
        <v>83</v>
      </c>
      <c r="AV157" s="10" t="s">
        <v>83</v>
      </c>
      <c r="AW157" s="10" t="s">
        <v>37</v>
      </c>
      <c r="AX157" s="10" t="s">
        <v>73</v>
      </c>
      <c r="AY157" s="233" t="s">
        <v>121</v>
      </c>
    </row>
    <row r="158" s="10" customFormat="1">
      <c r="B158" s="222"/>
      <c r="C158" s="223"/>
      <c r="D158" s="224" t="s">
        <v>152</v>
      </c>
      <c r="E158" s="225" t="s">
        <v>21</v>
      </c>
      <c r="F158" s="226" t="s">
        <v>288</v>
      </c>
      <c r="G158" s="223"/>
      <c r="H158" s="227">
        <v>16.800000000000001</v>
      </c>
      <c r="I158" s="228"/>
      <c r="J158" s="223"/>
      <c r="K158" s="223"/>
      <c r="L158" s="229"/>
      <c r="M158" s="245"/>
      <c r="N158" s="246"/>
      <c r="O158" s="246"/>
      <c r="P158" s="246"/>
      <c r="Q158" s="246"/>
      <c r="R158" s="246"/>
      <c r="S158" s="246"/>
      <c r="T158" s="247"/>
      <c r="AT158" s="233" t="s">
        <v>152</v>
      </c>
      <c r="AU158" s="233" t="s">
        <v>83</v>
      </c>
      <c r="AV158" s="10" t="s">
        <v>83</v>
      </c>
      <c r="AW158" s="10" t="s">
        <v>37</v>
      </c>
      <c r="AX158" s="10" t="s">
        <v>73</v>
      </c>
      <c r="AY158" s="233" t="s">
        <v>121</v>
      </c>
    </row>
    <row r="159" s="10" customFormat="1">
      <c r="B159" s="222"/>
      <c r="C159" s="223"/>
      <c r="D159" s="224" t="s">
        <v>152</v>
      </c>
      <c r="E159" s="225" t="s">
        <v>21</v>
      </c>
      <c r="F159" s="226" t="s">
        <v>230</v>
      </c>
      <c r="G159" s="223"/>
      <c r="H159" s="227">
        <v>8.1600000000000001</v>
      </c>
      <c r="I159" s="228"/>
      <c r="J159" s="223"/>
      <c r="K159" s="223"/>
      <c r="L159" s="229"/>
      <c r="M159" s="245"/>
      <c r="N159" s="246"/>
      <c r="O159" s="246"/>
      <c r="P159" s="246"/>
      <c r="Q159" s="246"/>
      <c r="R159" s="246"/>
      <c r="S159" s="246"/>
      <c r="T159" s="247"/>
      <c r="AT159" s="233" t="s">
        <v>152</v>
      </c>
      <c r="AU159" s="233" t="s">
        <v>83</v>
      </c>
      <c r="AV159" s="10" t="s">
        <v>83</v>
      </c>
      <c r="AW159" s="10" t="s">
        <v>37</v>
      </c>
      <c r="AX159" s="10" t="s">
        <v>73</v>
      </c>
      <c r="AY159" s="233" t="s">
        <v>121</v>
      </c>
    </row>
    <row r="160" s="12" customFormat="1">
      <c r="B160" s="248"/>
      <c r="C160" s="249"/>
      <c r="D160" s="224" t="s">
        <v>152</v>
      </c>
      <c r="E160" s="250" t="s">
        <v>21</v>
      </c>
      <c r="F160" s="251" t="s">
        <v>208</v>
      </c>
      <c r="G160" s="249"/>
      <c r="H160" s="252">
        <v>30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152</v>
      </c>
      <c r="AU160" s="258" t="s">
        <v>83</v>
      </c>
      <c r="AV160" s="12" t="s">
        <v>135</v>
      </c>
      <c r="AW160" s="12" t="s">
        <v>37</v>
      </c>
      <c r="AX160" s="12" t="s">
        <v>81</v>
      </c>
      <c r="AY160" s="258" t="s">
        <v>121</v>
      </c>
    </row>
    <row r="161" s="1" customFormat="1" ht="25.5" customHeight="1">
      <c r="B161" s="44"/>
      <c r="C161" s="210" t="s">
        <v>289</v>
      </c>
      <c r="D161" s="210" t="s">
        <v>122</v>
      </c>
      <c r="E161" s="211" t="s">
        <v>290</v>
      </c>
      <c r="F161" s="212" t="s">
        <v>291</v>
      </c>
      <c r="G161" s="213" t="s">
        <v>202</v>
      </c>
      <c r="H161" s="214">
        <v>3.4910000000000001</v>
      </c>
      <c r="I161" s="215"/>
      <c r="J161" s="216">
        <f>ROUND(I161*H161,2)</f>
        <v>0</v>
      </c>
      <c r="K161" s="212" t="s">
        <v>179</v>
      </c>
      <c r="L161" s="70"/>
      <c r="M161" s="217" t="s">
        <v>21</v>
      </c>
      <c r="N161" s="218" t="s">
        <v>44</v>
      </c>
      <c r="O161" s="45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AR161" s="22" t="s">
        <v>135</v>
      </c>
      <c r="AT161" s="22" t="s">
        <v>122</v>
      </c>
      <c r="AU161" s="22" t="s">
        <v>83</v>
      </c>
      <c r="AY161" s="22" t="s">
        <v>121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22" t="s">
        <v>81</v>
      </c>
      <c r="BK161" s="221">
        <f>ROUND(I161*H161,2)</f>
        <v>0</v>
      </c>
      <c r="BL161" s="22" t="s">
        <v>135</v>
      </c>
      <c r="BM161" s="22" t="s">
        <v>292</v>
      </c>
    </row>
    <row r="162" s="1" customFormat="1">
      <c r="B162" s="44"/>
      <c r="C162" s="72"/>
      <c r="D162" s="224" t="s">
        <v>174</v>
      </c>
      <c r="E162" s="72"/>
      <c r="F162" s="243" t="s">
        <v>175</v>
      </c>
      <c r="G162" s="72"/>
      <c r="H162" s="72"/>
      <c r="I162" s="182"/>
      <c r="J162" s="72"/>
      <c r="K162" s="72"/>
      <c r="L162" s="70"/>
      <c r="M162" s="244"/>
      <c r="N162" s="45"/>
      <c r="O162" s="45"/>
      <c r="P162" s="45"/>
      <c r="Q162" s="45"/>
      <c r="R162" s="45"/>
      <c r="S162" s="45"/>
      <c r="T162" s="93"/>
      <c r="AT162" s="22" t="s">
        <v>174</v>
      </c>
      <c r="AU162" s="22" t="s">
        <v>83</v>
      </c>
    </row>
    <row r="163" s="10" customFormat="1">
      <c r="B163" s="222"/>
      <c r="C163" s="223"/>
      <c r="D163" s="224" t="s">
        <v>152</v>
      </c>
      <c r="E163" s="225" t="s">
        <v>21</v>
      </c>
      <c r="F163" s="226" t="s">
        <v>293</v>
      </c>
      <c r="G163" s="223"/>
      <c r="H163" s="227">
        <v>3.4910000000000001</v>
      </c>
      <c r="I163" s="228"/>
      <c r="J163" s="223"/>
      <c r="K163" s="223"/>
      <c r="L163" s="229"/>
      <c r="M163" s="245"/>
      <c r="N163" s="246"/>
      <c r="O163" s="246"/>
      <c r="P163" s="246"/>
      <c r="Q163" s="246"/>
      <c r="R163" s="246"/>
      <c r="S163" s="246"/>
      <c r="T163" s="247"/>
      <c r="AT163" s="233" t="s">
        <v>152</v>
      </c>
      <c r="AU163" s="233" t="s">
        <v>83</v>
      </c>
      <c r="AV163" s="10" t="s">
        <v>83</v>
      </c>
      <c r="AW163" s="10" t="s">
        <v>37</v>
      </c>
      <c r="AX163" s="10" t="s">
        <v>81</v>
      </c>
      <c r="AY163" s="233" t="s">
        <v>121</v>
      </c>
    </row>
    <row r="164" s="1" customFormat="1" ht="16.5" customHeight="1">
      <c r="B164" s="44"/>
      <c r="C164" s="259" t="s">
        <v>294</v>
      </c>
      <c r="D164" s="259" t="s">
        <v>295</v>
      </c>
      <c r="E164" s="260" t="s">
        <v>296</v>
      </c>
      <c r="F164" s="261" t="s">
        <v>297</v>
      </c>
      <c r="G164" s="262" t="s">
        <v>280</v>
      </c>
      <c r="H164" s="263">
        <v>6.9820000000000002</v>
      </c>
      <c r="I164" s="264"/>
      <c r="J164" s="265">
        <f>ROUND(I164*H164,2)</f>
        <v>0</v>
      </c>
      <c r="K164" s="261" t="s">
        <v>179</v>
      </c>
      <c r="L164" s="266"/>
      <c r="M164" s="267" t="s">
        <v>21</v>
      </c>
      <c r="N164" s="268" t="s">
        <v>44</v>
      </c>
      <c r="O164" s="45"/>
      <c r="P164" s="219">
        <f>O164*H164</f>
        <v>0</v>
      </c>
      <c r="Q164" s="219">
        <v>1</v>
      </c>
      <c r="R164" s="219">
        <f>Q164*H164</f>
        <v>6.9820000000000002</v>
      </c>
      <c r="S164" s="219">
        <v>0</v>
      </c>
      <c r="T164" s="220">
        <f>S164*H164</f>
        <v>0</v>
      </c>
      <c r="AR164" s="22" t="s">
        <v>209</v>
      </c>
      <c r="AT164" s="22" t="s">
        <v>295</v>
      </c>
      <c r="AU164" s="22" t="s">
        <v>83</v>
      </c>
      <c r="AY164" s="22" t="s">
        <v>121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2" t="s">
        <v>81</v>
      </c>
      <c r="BK164" s="221">
        <f>ROUND(I164*H164,2)</f>
        <v>0</v>
      </c>
      <c r="BL164" s="22" t="s">
        <v>135</v>
      </c>
      <c r="BM164" s="22" t="s">
        <v>298</v>
      </c>
    </row>
    <row r="165" s="10" customFormat="1">
      <c r="B165" s="222"/>
      <c r="C165" s="223"/>
      <c r="D165" s="224" t="s">
        <v>152</v>
      </c>
      <c r="E165" s="223"/>
      <c r="F165" s="226" t="s">
        <v>299</v>
      </c>
      <c r="G165" s="223"/>
      <c r="H165" s="227">
        <v>6.9820000000000002</v>
      </c>
      <c r="I165" s="228"/>
      <c r="J165" s="223"/>
      <c r="K165" s="223"/>
      <c r="L165" s="229"/>
      <c r="M165" s="245"/>
      <c r="N165" s="246"/>
      <c r="O165" s="246"/>
      <c r="P165" s="246"/>
      <c r="Q165" s="246"/>
      <c r="R165" s="246"/>
      <c r="S165" s="246"/>
      <c r="T165" s="247"/>
      <c r="AT165" s="233" t="s">
        <v>152</v>
      </c>
      <c r="AU165" s="233" t="s">
        <v>83</v>
      </c>
      <c r="AV165" s="10" t="s">
        <v>83</v>
      </c>
      <c r="AW165" s="10" t="s">
        <v>6</v>
      </c>
      <c r="AX165" s="10" t="s">
        <v>81</v>
      </c>
      <c r="AY165" s="233" t="s">
        <v>121</v>
      </c>
    </row>
    <row r="166" s="1" customFormat="1" ht="16.5" customHeight="1">
      <c r="B166" s="44"/>
      <c r="C166" s="210" t="s">
        <v>300</v>
      </c>
      <c r="D166" s="210" t="s">
        <v>122</v>
      </c>
      <c r="E166" s="211" t="s">
        <v>301</v>
      </c>
      <c r="F166" s="212" t="s">
        <v>302</v>
      </c>
      <c r="G166" s="213" t="s">
        <v>202</v>
      </c>
      <c r="H166" s="214">
        <v>6.1200000000000001</v>
      </c>
      <c r="I166" s="215"/>
      <c r="J166" s="216">
        <f>ROUND(I166*H166,2)</f>
        <v>0</v>
      </c>
      <c r="K166" s="212" t="s">
        <v>179</v>
      </c>
      <c r="L166" s="70"/>
      <c r="M166" s="217" t="s">
        <v>21</v>
      </c>
      <c r="N166" s="218" t="s">
        <v>44</v>
      </c>
      <c r="O166" s="45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AR166" s="22" t="s">
        <v>135</v>
      </c>
      <c r="AT166" s="22" t="s">
        <v>122</v>
      </c>
      <c r="AU166" s="22" t="s">
        <v>83</v>
      </c>
      <c r="AY166" s="22" t="s">
        <v>121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2" t="s">
        <v>81</v>
      </c>
      <c r="BK166" s="221">
        <f>ROUND(I166*H166,2)</f>
        <v>0</v>
      </c>
      <c r="BL166" s="22" t="s">
        <v>135</v>
      </c>
      <c r="BM166" s="22" t="s">
        <v>303</v>
      </c>
    </row>
    <row r="167" s="1" customFormat="1">
      <c r="B167" s="44"/>
      <c r="C167" s="72"/>
      <c r="D167" s="224" t="s">
        <v>174</v>
      </c>
      <c r="E167" s="72"/>
      <c r="F167" s="243" t="s">
        <v>175</v>
      </c>
      <c r="G167" s="72"/>
      <c r="H167" s="72"/>
      <c r="I167" s="182"/>
      <c r="J167" s="72"/>
      <c r="K167" s="72"/>
      <c r="L167" s="70"/>
      <c r="M167" s="244"/>
      <c r="N167" s="45"/>
      <c r="O167" s="45"/>
      <c r="P167" s="45"/>
      <c r="Q167" s="45"/>
      <c r="R167" s="45"/>
      <c r="S167" s="45"/>
      <c r="T167" s="93"/>
      <c r="AT167" s="22" t="s">
        <v>174</v>
      </c>
      <c r="AU167" s="22" t="s">
        <v>83</v>
      </c>
    </row>
    <row r="168" s="10" customFormat="1">
      <c r="B168" s="222"/>
      <c r="C168" s="223"/>
      <c r="D168" s="224" t="s">
        <v>152</v>
      </c>
      <c r="E168" s="225" t="s">
        <v>21</v>
      </c>
      <c r="F168" s="226" t="s">
        <v>304</v>
      </c>
      <c r="G168" s="223"/>
      <c r="H168" s="227">
        <v>2.52</v>
      </c>
      <c r="I168" s="228"/>
      <c r="J168" s="223"/>
      <c r="K168" s="223"/>
      <c r="L168" s="229"/>
      <c r="M168" s="245"/>
      <c r="N168" s="246"/>
      <c r="O168" s="246"/>
      <c r="P168" s="246"/>
      <c r="Q168" s="246"/>
      <c r="R168" s="246"/>
      <c r="S168" s="246"/>
      <c r="T168" s="247"/>
      <c r="AT168" s="233" t="s">
        <v>152</v>
      </c>
      <c r="AU168" s="233" t="s">
        <v>83</v>
      </c>
      <c r="AV168" s="10" t="s">
        <v>83</v>
      </c>
      <c r="AW168" s="10" t="s">
        <v>37</v>
      </c>
      <c r="AX168" s="10" t="s">
        <v>73</v>
      </c>
      <c r="AY168" s="233" t="s">
        <v>121</v>
      </c>
    </row>
    <row r="169" s="10" customFormat="1">
      <c r="B169" s="222"/>
      <c r="C169" s="223"/>
      <c r="D169" s="224" t="s">
        <v>152</v>
      </c>
      <c r="E169" s="225" t="s">
        <v>21</v>
      </c>
      <c r="F169" s="226" t="s">
        <v>305</v>
      </c>
      <c r="G169" s="223"/>
      <c r="H169" s="227">
        <v>3.6000000000000001</v>
      </c>
      <c r="I169" s="228"/>
      <c r="J169" s="223"/>
      <c r="K169" s="223"/>
      <c r="L169" s="229"/>
      <c r="M169" s="245"/>
      <c r="N169" s="246"/>
      <c r="O169" s="246"/>
      <c r="P169" s="246"/>
      <c r="Q169" s="246"/>
      <c r="R169" s="246"/>
      <c r="S169" s="246"/>
      <c r="T169" s="247"/>
      <c r="AT169" s="233" t="s">
        <v>152</v>
      </c>
      <c r="AU169" s="233" t="s">
        <v>83</v>
      </c>
      <c r="AV169" s="10" t="s">
        <v>83</v>
      </c>
      <c r="AW169" s="10" t="s">
        <v>37</v>
      </c>
      <c r="AX169" s="10" t="s">
        <v>73</v>
      </c>
      <c r="AY169" s="233" t="s">
        <v>121</v>
      </c>
    </row>
    <row r="170" s="12" customFormat="1">
      <c r="B170" s="248"/>
      <c r="C170" s="249"/>
      <c r="D170" s="224" t="s">
        <v>152</v>
      </c>
      <c r="E170" s="250" t="s">
        <v>21</v>
      </c>
      <c r="F170" s="251" t="s">
        <v>208</v>
      </c>
      <c r="G170" s="249"/>
      <c r="H170" s="252">
        <v>6.1200000000000001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152</v>
      </c>
      <c r="AU170" s="258" t="s">
        <v>83</v>
      </c>
      <c r="AV170" s="12" t="s">
        <v>135</v>
      </c>
      <c r="AW170" s="12" t="s">
        <v>37</v>
      </c>
      <c r="AX170" s="12" t="s">
        <v>81</v>
      </c>
      <c r="AY170" s="258" t="s">
        <v>121</v>
      </c>
    </row>
    <row r="171" s="1" customFormat="1" ht="16.5" customHeight="1">
      <c r="B171" s="44"/>
      <c r="C171" s="259" t="s">
        <v>306</v>
      </c>
      <c r="D171" s="259" t="s">
        <v>295</v>
      </c>
      <c r="E171" s="260" t="s">
        <v>296</v>
      </c>
      <c r="F171" s="261" t="s">
        <v>297</v>
      </c>
      <c r="G171" s="262" t="s">
        <v>280</v>
      </c>
      <c r="H171" s="263">
        <v>12.24</v>
      </c>
      <c r="I171" s="264"/>
      <c r="J171" s="265">
        <f>ROUND(I171*H171,2)</f>
        <v>0</v>
      </c>
      <c r="K171" s="261" t="s">
        <v>179</v>
      </c>
      <c r="L171" s="266"/>
      <c r="M171" s="267" t="s">
        <v>21</v>
      </c>
      <c r="N171" s="268" t="s">
        <v>44</v>
      </c>
      <c r="O171" s="45"/>
      <c r="P171" s="219">
        <f>O171*H171</f>
        <v>0</v>
      </c>
      <c r="Q171" s="219">
        <v>1</v>
      </c>
      <c r="R171" s="219">
        <f>Q171*H171</f>
        <v>12.24</v>
      </c>
      <c r="S171" s="219">
        <v>0</v>
      </c>
      <c r="T171" s="220">
        <f>S171*H171</f>
        <v>0</v>
      </c>
      <c r="AR171" s="22" t="s">
        <v>209</v>
      </c>
      <c r="AT171" s="22" t="s">
        <v>295</v>
      </c>
      <c r="AU171" s="22" t="s">
        <v>83</v>
      </c>
      <c r="AY171" s="22" t="s">
        <v>121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2" t="s">
        <v>81</v>
      </c>
      <c r="BK171" s="221">
        <f>ROUND(I171*H171,2)</f>
        <v>0</v>
      </c>
      <c r="BL171" s="22" t="s">
        <v>135</v>
      </c>
      <c r="BM171" s="22" t="s">
        <v>307</v>
      </c>
    </row>
    <row r="172" s="10" customFormat="1">
      <c r="B172" s="222"/>
      <c r="C172" s="223"/>
      <c r="D172" s="224" t="s">
        <v>152</v>
      </c>
      <c r="E172" s="223"/>
      <c r="F172" s="226" t="s">
        <v>308</v>
      </c>
      <c r="G172" s="223"/>
      <c r="H172" s="227">
        <v>12.24</v>
      </c>
      <c r="I172" s="228"/>
      <c r="J172" s="223"/>
      <c r="K172" s="223"/>
      <c r="L172" s="229"/>
      <c r="M172" s="245"/>
      <c r="N172" s="246"/>
      <c r="O172" s="246"/>
      <c r="P172" s="246"/>
      <c r="Q172" s="246"/>
      <c r="R172" s="246"/>
      <c r="S172" s="246"/>
      <c r="T172" s="247"/>
      <c r="AT172" s="233" t="s">
        <v>152</v>
      </c>
      <c r="AU172" s="233" t="s">
        <v>83</v>
      </c>
      <c r="AV172" s="10" t="s">
        <v>83</v>
      </c>
      <c r="AW172" s="10" t="s">
        <v>6</v>
      </c>
      <c r="AX172" s="10" t="s">
        <v>81</v>
      </c>
      <c r="AY172" s="233" t="s">
        <v>121</v>
      </c>
    </row>
    <row r="173" s="1" customFormat="1" ht="25.5" customHeight="1">
      <c r="B173" s="44"/>
      <c r="C173" s="210" t="s">
        <v>309</v>
      </c>
      <c r="D173" s="210" t="s">
        <v>122</v>
      </c>
      <c r="E173" s="211" t="s">
        <v>310</v>
      </c>
      <c r="F173" s="212" t="s">
        <v>311</v>
      </c>
      <c r="G173" s="213" t="s">
        <v>178</v>
      </c>
      <c r="H173" s="214">
        <v>222</v>
      </c>
      <c r="I173" s="215"/>
      <c r="J173" s="216">
        <f>ROUND(I173*H173,2)</f>
        <v>0</v>
      </c>
      <c r="K173" s="212" t="s">
        <v>179</v>
      </c>
      <c r="L173" s="70"/>
      <c r="M173" s="217" t="s">
        <v>21</v>
      </c>
      <c r="N173" s="218" t="s">
        <v>44</v>
      </c>
      <c r="O173" s="45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AR173" s="22" t="s">
        <v>135</v>
      </c>
      <c r="AT173" s="22" t="s">
        <v>122</v>
      </c>
      <c r="AU173" s="22" t="s">
        <v>83</v>
      </c>
      <c r="AY173" s="22" t="s">
        <v>121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2" t="s">
        <v>81</v>
      </c>
      <c r="BK173" s="221">
        <f>ROUND(I173*H173,2)</f>
        <v>0</v>
      </c>
      <c r="BL173" s="22" t="s">
        <v>135</v>
      </c>
      <c r="BM173" s="22" t="s">
        <v>312</v>
      </c>
    </row>
    <row r="174" s="1" customFormat="1">
      <c r="B174" s="44"/>
      <c r="C174" s="72"/>
      <c r="D174" s="224" t="s">
        <v>174</v>
      </c>
      <c r="E174" s="72"/>
      <c r="F174" s="243" t="s">
        <v>181</v>
      </c>
      <c r="G174" s="72"/>
      <c r="H174" s="72"/>
      <c r="I174" s="182"/>
      <c r="J174" s="72"/>
      <c r="K174" s="72"/>
      <c r="L174" s="70"/>
      <c r="M174" s="244"/>
      <c r="N174" s="45"/>
      <c r="O174" s="45"/>
      <c r="P174" s="45"/>
      <c r="Q174" s="45"/>
      <c r="R174" s="45"/>
      <c r="S174" s="45"/>
      <c r="T174" s="93"/>
      <c r="AT174" s="22" t="s">
        <v>174</v>
      </c>
      <c r="AU174" s="22" t="s">
        <v>83</v>
      </c>
    </row>
    <row r="175" s="1" customFormat="1" ht="16.5" customHeight="1">
      <c r="B175" s="44"/>
      <c r="C175" s="259" t="s">
        <v>313</v>
      </c>
      <c r="D175" s="259" t="s">
        <v>295</v>
      </c>
      <c r="E175" s="260" t="s">
        <v>314</v>
      </c>
      <c r="F175" s="261" t="s">
        <v>315</v>
      </c>
      <c r="G175" s="262" t="s">
        <v>280</v>
      </c>
      <c r="H175" s="263">
        <v>53.280000000000001</v>
      </c>
      <c r="I175" s="264"/>
      <c r="J175" s="265">
        <f>ROUND(I175*H175,2)</f>
        <v>0</v>
      </c>
      <c r="K175" s="261" t="s">
        <v>179</v>
      </c>
      <c r="L175" s="266"/>
      <c r="M175" s="267" t="s">
        <v>21</v>
      </c>
      <c r="N175" s="268" t="s">
        <v>44</v>
      </c>
      <c r="O175" s="45"/>
      <c r="P175" s="219">
        <f>O175*H175</f>
        <v>0</v>
      </c>
      <c r="Q175" s="219">
        <v>1</v>
      </c>
      <c r="R175" s="219">
        <f>Q175*H175</f>
        <v>53.280000000000001</v>
      </c>
      <c r="S175" s="219">
        <v>0</v>
      </c>
      <c r="T175" s="220">
        <f>S175*H175</f>
        <v>0</v>
      </c>
      <c r="AR175" s="22" t="s">
        <v>209</v>
      </c>
      <c r="AT175" s="22" t="s">
        <v>295</v>
      </c>
      <c r="AU175" s="22" t="s">
        <v>83</v>
      </c>
      <c r="AY175" s="22" t="s">
        <v>121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2" t="s">
        <v>81</v>
      </c>
      <c r="BK175" s="221">
        <f>ROUND(I175*H175,2)</f>
        <v>0</v>
      </c>
      <c r="BL175" s="22" t="s">
        <v>135</v>
      </c>
      <c r="BM175" s="22" t="s">
        <v>316</v>
      </c>
    </row>
    <row r="176" s="10" customFormat="1">
      <c r="B176" s="222"/>
      <c r="C176" s="223"/>
      <c r="D176" s="224" t="s">
        <v>152</v>
      </c>
      <c r="E176" s="225" t="s">
        <v>21</v>
      </c>
      <c r="F176" s="226" t="s">
        <v>317</v>
      </c>
      <c r="G176" s="223"/>
      <c r="H176" s="227">
        <v>53.280000000000001</v>
      </c>
      <c r="I176" s="228"/>
      <c r="J176" s="223"/>
      <c r="K176" s="223"/>
      <c r="L176" s="229"/>
      <c r="M176" s="245"/>
      <c r="N176" s="246"/>
      <c r="O176" s="246"/>
      <c r="P176" s="246"/>
      <c r="Q176" s="246"/>
      <c r="R176" s="246"/>
      <c r="S176" s="246"/>
      <c r="T176" s="247"/>
      <c r="AT176" s="233" t="s">
        <v>152</v>
      </c>
      <c r="AU176" s="233" t="s">
        <v>83</v>
      </c>
      <c r="AV176" s="10" t="s">
        <v>83</v>
      </c>
      <c r="AW176" s="10" t="s">
        <v>37</v>
      </c>
      <c r="AX176" s="10" t="s">
        <v>81</v>
      </c>
      <c r="AY176" s="233" t="s">
        <v>121</v>
      </c>
    </row>
    <row r="177" s="1" customFormat="1" ht="25.5" customHeight="1">
      <c r="B177" s="44"/>
      <c r="C177" s="210" t="s">
        <v>318</v>
      </c>
      <c r="D177" s="210" t="s">
        <v>122</v>
      </c>
      <c r="E177" s="211" t="s">
        <v>319</v>
      </c>
      <c r="F177" s="212" t="s">
        <v>320</v>
      </c>
      <c r="G177" s="213" t="s">
        <v>178</v>
      </c>
      <c r="H177" s="214">
        <v>222</v>
      </c>
      <c r="I177" s="215"/>
      <c r="J177" s="216">
        <f>ROUND(I177*H177,2)</f>
        <v>0</v>
      </c>
      <c r="K177" s="212" t="s">
        <v>179</v>
      </c>
      <c r="L177" s="70"/>
      <c r="M177" s="217" t="s">
        <v>21</v>
      </c>
      <c r="N177" s="218" t="s">
        <v>44</v>
      </c>
      <c r="O177" s="45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AR177" s="22" t="s">
        <v>135</v>
      </c>
      <c r="AT177" s="22" t="s">
        <v>122</v>
      </c>
      <c r="AU177" s="22" t="s">
        <v>83</v>
      </c>
      <c r="AY177" s="22" t="s">
        <v>121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2" t="s">
        <v>81</v>
      </c>
      <c r="BK177" s="221">
        <f>ROUND(I177*H177,2)</f>
        <v>0</v>
      </c>
      <c r="BL177" s="22" t="s">
        <v>135</v>
      </c>
      <c r="BM177" s="22" t="s">
        <v>321</v>
      </c>
    </row>
    <row r="178" s="1" customFormat="1">
      <c r="B178" s="44"/>
      <c r="C178" s="72"/>
      <c r="D178" s="224" t="s">
        <v>174</v>
      </c>
      <c r="E178" s="72"/>
      <c r="F178" s="243" t="s">
        <v>175</v>
      </c>
      <c r="G178" s="72"/>
      <c r="H178" s="72"/>
      <c r="I178" s="182"/>
      <c r="J178" s="72"/>
      <c r="K178" s="72"/>
      <c r="L178" s="70"/>
      <c r="M178" s="244"/>
      <c r="N178" s="45"/>
      <c r="O178" s="45"/>
      <c r="P178" s="45"/>
      <c r="Q178" s="45"/>
      <c r="R178" s="45"/>
      <c r="S178" s="45"/>
      <c r="T178" s="93"/>
      <c r="AT178" s="22" t="s">
        <v>174</v>
      </c>
      <c r="AU178" s="22" t="s">
        <v>83</v>
      </c>
    </row>
    <row r="179" s="1" customFormat="1" ht="16.5" customHeight="1">
      <c r="B179" s="44"/>
      <c r="C179" s="259" t="s">
        <v>322</v>
      </c>
      <c r="D179" s="259" t="s">
        <v>295</v>
      </c>
      <c r="E179" s="260" t="s">
        <v>323</v>
      </c>
      <c r="F179" s="261" t="s">
        <v>324</v>
      </c>
      <c r="G179" s="262" t="s">
        <v>325</v>
      </c>
      <c r="H179" s="263">
        <v>7.7699999999999996</v>
      </c>
      <c r="I179" s="264"/>
      <c r="J179" s="265">
        <f>ROUND(I179*H179,2)</f>
        <v>0</v>
      </c>
      <c r="K179" s="261" t="s">
        <v>179</v>
      </c>
      <c r="L179" s="266"/>
      <c r="M179" s="267" t="s">
        <v>21</v>
      </c>
      <c r="N179" s="268" t="s">
        <v>44</v>
      </c>
      <c r="O179" s="45"/>
      <c r="P179" s="219">
        <f>O179*H179</f>
        <v>0</v>
      </c>
      <c r="Q179" s="219">
        <v>0.001</v>
      </c>
      <c r="R179" s="219">
        <f>Q179*H179</f>
        <v>0.00777</v>
      </c>
      <c r="S179" s="219">
        <v>0</v>
      </c>
      <c r="T179" s="220">
        <f>S179*H179</f>
        <v>0</v>
      </c>
      <c r="AR179" s="22" t="s">
        <v>209</v>
      </c>
      <c r="AT179" s="22" t="s">
        <v>295</v>
      </c>
      <c r="AU179" s="22" t="s">
        <v>83</v>
      </c>
      <c r="AY179" s="22" t="s">
        <v>121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2" t="s">
        <v>81</v>
      </c>
      <c r="BK179" s="221">
        <f>ROUND(I179*H179,2)</f>
        <v>0</v>
      </c>
      <c r="BL179" s="22" t="s">
        <v>135</v>
      </c>
      <c r="BM179" s="22" t="s">
        <v>326</v>
      </c>
    </row>
    <row r="180" s="10" customFormat="1">
      <c r="B180" s="222"/>
      <c r="C180" s="223"/>
      <c r="D180" s="224" t="s">
        <v>152</v>
      </c>
      <c r="E180" s="223"/>
      <c r="F180" s="226" t="s">
        <v>327</v>
      </c>
      <c r="G180" s="223"/>
      <c r="H180" s="227">
        <v>7.7699999999999996</v>
      </c>
      <c r="I180" s="228"/>
      <c r="J180" s="223"/>
      <c r="K180" s="223"/>
      <c r="L180" s="229"/>
      <c r="M180" s="245"/>
      <c r="N180" s="246"/>
      <c r="O180" s="246"/>
      <c r="P180" s="246"/>
      <c r="Q180" s="246"/>
      <c r="R180" s="246"/>
      <c r="S180" s="246"/>
      <c r="T180" s="247"/>
      <c r="AT180" s="233" t="s">
        <v>152</v>
      </c>
      <c r="AU180" s="233" t="s">
        <v>83</v>
      </c>
      <c r="AV180" s="10" t="s">
        <v>83</v>
      </c>
      <c r="AW180" s="10" t="s">
        <v>6</v>
      </c>
      <c r="AX180" s="10" t="s">
        <v>81</v>
      </c>
      <c r="AY180" s="233" t="s">
        <v>121</v>
      </c>
    </row>
    <row r="181" s="1" customFormat="1" ht="16.5" customHeight="1">
      <c r="B181" s="44"/>
      <c r="C181" s="210" t="s">
        <v>328</v>
      </c>
      <c r="D181" s="210" t="s">
        <v>122</v>
      </c>
      <c r="E181" s="211" t="s">
        <v>329</v>
      </c>
      <c r="F181" s="212" t="s">
        <v>330</v>
      </c>
      <c r="G181" s="213" t="s">
        <v>178</v>
      </c>
      <c r="H181" s="214">
        <v>222</v>
      </c>
      <c r="I181" s="215"/>
      <c r="J181" s="216">
        <f>ROUND(I181*H181,2)</f>
        <v>0</v>
      </c>
      <c r="K181" s="212" t="s">
        <v>179</v>
      </c>
      <c r="L181" s="70"/>
      <c r="M181" s="217" t="s">
        <v>21</v>
      </c>
      <c r="N181" s="218" t="s">
        <v>44</v>
      </c>
      <c r="O181" s="45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AR181" s="22" t="s">
        <v>135</v>
      </c>
      <c r="AT181" s="22" t="s">
        <v>122</v>
      </c>
      <c r="AU181" s="22" t="s">
        <v>83</v>
      </c>
      <c r="AY181" s="22" t="s">
        <v>121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2" t="s">
        <v>81</v>
      </c>
      <c r="BK181" s="221">
        <f>ROUND(I181*H181,2)</f>
        <v>0</v>
      </c>
      <c r="BL181" s="22" t="s">
        <v>135</v>
      </c>
      <c r="BM181" s="22" t="s">
        <v>331</v>
      </c>
    </row>
    <row r="182" s="1" customFormat="1">
      <c r="B182" s="44"/>
      <c r="C182" s="72"/>
      <c r="D182" s="224" t="s">
        <v>174</v>
      </c>
      <c r="E182" s="72"/>
      <c r="F182" s="243" t="s">
        <v>248</v>
      </c>
      <c r="G182" s="72"/>
      <c r="H182" s="72"/>
      <c r="I182" s="182"/>
      <c r="J182" s="72"/>
      <c r="K182" s="72"/>
      <c r="L182" s="70"/>
      <c r="M182" s="244"/>
      <c r="N182" s="45"/>
      <c r="O182" s="45"/>
      <c r="P182" s="45"/>
      <c r="Q182" s="45"/>
      <c r="R182" s="45"/>
      <c r="S182" s="45"/>
      <c r="T182" s="93"/>
      <c r="AT182" s="22" t="s">
        <v>174</v>
      </c>
      <c r="AU182" s="22" t="s">
        <v>83</v>
      </c>
    </row>
    <row r="183" s="1" customFormat="1" ht="16.5" customHeight="1">
      <c r="B183" s="44"/>
      <c r="C183" s="210" t="s">
        <v>332</v>
      </c>
      <c r="D183" s="210" t="s">
        <v>122</v>
      </c>
      <c r="E183" s="211" t="s">
        <v>333</v>
      </c>
      <c r="F183" s="212" t="s">
        <v>334</v>
      </c>
      <c r="G183" s="213" t="s">
        <v>178</v>
      </c>
      <c r="H183" s="214">
        <v>408.80000000000001</v>
      </c>
      <c r="I183" s="215"/>
      <c r="J183" s="216">
        <f>ROUND(I183*H183,2)</f>
        <v>0</v>
      </c>
      <c r="K183" s="212" t="s">
        <v>179</v>
      </c>
      <c r="L183" s="70"/>
      <c r="M183" s="217" t="s">
        <v>21</v>
      </c>
      <c r="N183" s="218" t="s">
        <v>44</v>
      </c>
      <c r="O183" s="45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AR183" s="22" t="s">
        <v>135</v>
      </c>
      <c r="AT183" s="22" t="s">
        <v>122</v>
      </c>
      <c r="AU183" s="22" t="s">
        <v>83</v>
      </c>
      <c r="AY183" s="22" t="s">
        <v>121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2" t="s">
        <v>81</v>
      </c>
      <c r="BK183" s="221">
        <f>ROUND(I183*H183,2)</f>
        <v>0</v>
      </c>
      <c r="BL183" s="22" t="s">
        <v>135</v>
      </c>
      <c r="BM183" s="22" t="s">
        <v>335</v>
      </c>
    </row>
    <row r="184" s="1" customFormat="1">
      <c r="B184" s="44"/>
      <c r="C184" s="72"/>
      <c r="D184" s="224" t="s">
        <v>174</v>
      </c>
      <c r="E184" s="72"/>
      <c r="F184" s="243" t="s">
        <v>248</v>
      </c>
      <c r="G184" s="72"/>
      <c r="H184" s="72"/>
      <c r="I184" s="182"/>
      <c r="J184" s="72"/>
      <c r="K184" s="72"/>
      <c r="L184" s="70"/>
      <c r="M184" s="244"/>
      <c r="N184" s="45"/>
      <c r="O184" s="45"/>
      <c r="P184" s="45"/>
      <c r="Q184" s="45"/>
      <c r="R184" s="45"/>
      <c r="S184" s="45"/>
      <c r="T184" s="93"/>
      <c r="AT184" s="22" t="s">
        <v>174</v>
      </c>
      <c r="AU184" s="22" t="s">
        <v>83</v>
      </c>
    </row>
    <row r="185" s="10" customFormat="1">
      <c r="B185" s="222"/>
      <c r="C185" s="223"/>
      <c r="D185" s="224" t="s">
        <v>152</v>
      </c>
      <c r="E185" s="225" t="s">
        <v>21</v>
      </c>
      <c r="F185" s="226" t="s">
        <v>336</v>
      </c>
      <c r="G185" s="223"/>
      <c r="H185" s="227">
        <v>37</v>
      </c>
      <c r="I185" s="228"/>
      <c r="J185" s="223"/>
      <c r="K185" s="223"/>
      <c r="L185" s="229"/>
      <c r="M185" s="245"/>
      <c r="N185" s="246"/>
      <c r="O185" s="246"/>
      <c r="P185" s="246"/>
      <c r="Q185" s="246"/>
      <c r="R185" s="246"/>
      <c r="S185" s="246"/>
      <c r="T185" s="247"/>
      <c r="AT185" s="233" t="s">
        <v>152</v>
      </c>
      <c r="AU185" s="233" t="s">
        <v>83</v>
      </c>
      <c r="AV185" s="10" t="s">
        <v>83</v>
      </c>
      <c r="AW185" s="10" t="s">
        <v>37</v>
      </c>
      <c r="AX185" s="10" t="s">
        <v>73</v>
      </c>
      <c r="AY185" s="233" t="s">
        <v>121</v>
      </c>
    </row>
    <row r="186" s="10" customFormat="1">
      <c r="B186" s="222"/>
      <c r="C186" s="223"/>
      <c r="D186" s="224" t="s">
        <v>152</v>
      </c>
      <c r="E186" s="225" t="s">
        <v>21</v>
      </c>
      <c r="F186" s="226" t="s">
        <v>337</v>
      </c>
      <c r="G186" s="223"/>
      <c r="H186" s="227">
        <v>118</v>
      </c>
      <c r="I186" s="228"/>
      <c r="J186" s="223"/>
      <c r="K186" s="223"/>
      <c r="L186" s="229"/>
      <c r="M186" s="245"/>
      <c r="N186" s="246"/>
      <c r="O186" s="246"/>
      <c r="P186" s="246"/>
      <c r="Q186" s="246"/>
      <c r="R186" s="246"/>
      <c r="S186" s="246"/>
      <c r="T186" s="247"/>
      <c r="AT186" s="233" t="s">
        <v>152</v>
      </c>
      <c r="AU186" s="233" t="s">
        <v>83</v>
      </c>
      <c r="AV186" s="10" t="s">
        <v>83</v>
      </c>
      <c r="AW186" s="10" t="s">
        <v>37</v>
      </c>
      <c r="AX186" s="10" t="s">
        <v>73</v>
      </c>
      <c r="AY186" s="233" t="s">
        <v>121</v>
      </c>
    </row>
    <row r="187" s="10" customFormat="1">
      <c r="B187" s="222"/>
      <c r="C187" s="223"/>
      <c r="D187" s="224" t="s">
        <v>152</v>
      </c>
      <c r="E187" s="225" t="s">
        <v>21</v>
      </c>
      <c r="F187" s="226" t="s">
        <v>338</v>
      </c>
      <c r="G187" s="223"/>
      <c r="H187" s="227">
        <v>205</v>
      </c>
      <c r="I187" s="228"/>
      <c r="J187" s="223"/>
      <c r="K187" s="223"/>
      <c r="L187" s="229"/>
      <c r="M187" s="245"/>
      <c r="N187" s="246"/>
      <c r="O187" s="246"/>
      <c r="P187" s="246"/>
      <c r="Q187" s="246"/>
      <c r="R187" s="246"/>
      <c r="S187" s="246"/>
      <c r="T187" s="247"/>
      <c r="AT187" s="233" t="s">
        <v>152</v>
      </c>
      <c r="AU187" s="233" t="s">
        <v>83</v>
      </c>
      <c r="AV187" s="10" t="s">
        <v>83</v>
      </c>
      <c r="AW187" s="10" t="s">
        <v>37</v>
      </c>
      <c r="AX187" s="10" t="s">
        <v>73</v>
      </c>
      <c r="AY187" s="233" t="s">
        <v>121</v>
      </c>
    </row>
    <row r="188" s="10" customFormat="1">
      <c r="B188" s="222"/>
      <c r="C188" s="223"/>
      <c r="D188" s="224" t="s">
        <v>152</v>
      </c>
      <c r="E188" s="225" t="s">
        <v>21</v>
      </c>
      <c r="F188" s="226" t="s">
        <v>339</v>
      </c>
      <c r="G188" s="223"/>
      <c r="H188" s="227">
        <v>48.799999999999997</v>
      </c>
      <c r="I188" s="228"/>
      <c r="J188" s="223"/>
      <c r="K188" s="223"/>
      <c r="L188" s="229"/>
      <c r="M188" s="245"/>
      <c r="N188" s="246"/>
      <c r="O188" s="246"/>
      <c r="P188" s="246"/>
      <c r="Q188" s="246"/>
      <c r="R188" s="246"/>
      <c r="S188" s="246"/>
      <c r="T188" s="247"/>
      <c r="AT188" s="233" t="s">
        <v>152</v>
      </c>
      <c r="AU188" s="233" t="s">
        <v>83</v>
      </c>
      <c r="AV188" s="10" t="s">
        <v>83</v>
      </c>
      <c r="AW188" s="10" t="s">
        <v>37</v>
      </c>
      <c r="AX188" s="10" t="s">
        <v>73</v>
      </c>
      <c r="AY188" s="233" t="s">
        <v>121</v>
      </c>
    </row>
    <row r="189" s="12" customFormat="1">
      <c r="B189" s="248"/>
      <c r="C189" s="249"/>
      <c r="D189" s="224" t="s">
        <v>152</v>
      </c>
      <c r="E189" s="250" t="s">
        <v>21</v>
      </c>
      <c r="F189" s="251" t="s">
        <v>208</v>
      </c>
      <c r="G189" s="249"/>
      <c r="H189" s="252">
        <v>408.80000000000001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AT189" s="258" t="s">
        <v>152</v>
      </c>
      <c r="AU189" s="258" t="s">
        <v>83</v>
      </c>
      <c r="AV189" s="12" t="s">
        <v>135</v>
      </c>
      <c r="AW189" s="12" t="s">
        <v>37</v>
      </c>
      <c r="AX189" s="12" t="s">
        <v>81</v>
      </c>
      <c r="AY189" s="258" t="s">
        <v>121</v>
      </c>
    </row>
    <row r="190" s="9" customFormat="1" ht="29.88" customHeight="1">
      <c r="B190" s="196"/>
      <c r="C190" s="197"/>
      <c r="D190" s="198" t="s">
        <v>72</v>
      </c>
      <c r="E190" s="241" t="s">
        <v>83</v>
      </c>
      <c r="F190" s="241" t="s">
        <v>340</v>
      </c>
      <c r="G190" s="197"/>
      <c r="H190" s="197"/>
      <c r="I190" s="200"/>
      <c r="J190" s="242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7.8058852799999991</v>
      </c>
      <c r="S190" s="204"/>
      <c r="T190" s="206">
        <f>SUM(T191:T205)</f>
        <v>0</v>
      </c>
      <c r="AR190" s="207" t="s">
        <v>81</v>
      </c>
      <c r="AT190" s="208" t="s">
        <v>72</v>
      </c>
      <c r="AU190" s="208" t="s">
        <v>81</v>
      </c>
      <c r="AY190" s="207" t="s">
        <v>121</v>
      </c>
      <c r="BK190" s="209">
        <f>SUM(BK191:BK205)</f>
        <v>0</v>
      </c>
    </row>
    <row r="191" s="1" customFormat="1" ht="16.5" customHeight="1">
      <c r="B191" s="44"/>
      <c r="C191" s="210" t="s">
        <v>341</v>
      </c>
      <c r="D191" s="210" t="s">
        <v>122</v>
      </c>
      <c r="E191" s="211" t="s">
        <v>342</v>
      </c>
      <c r="F191" s="212" t="s">
        <v>343</v>
      </c>
      <c r="G191" s="213" t="s">
        <v>178</v>
      </c>
      <c r="H191" s="214">
        <v>408.80000000000001</v>
      </c>
      <c r="I191" s="215"/>
      <c r="J191" s="216">
        <f>ROUND(I191*H191,2)</f>
        <v>0</v>
      </c>
      <c r="K191" s="212" t="s">
        <v>179</v>
      </c>
      <c r="L191" s="70"/>
      <c r="M191" s="217" t="s">
        <v>21</v>
      </c>
      <c r="N191" s="218" t="s">
        <v>44</v>
      </c>
      <c r="O191" s="45"/>
      <c r="P191" s="219">
        <f>O191*H191</f>
        <v>0</v>
      </c>
      <c r="Q191" s="219">
        <v>0.00013999999999999999</v>
      </c>
      <c r="R191" s="219">
        <f>Q191*H191</f>
        <v>0.057231999999999998</v>
      </c>
      <c r="S191" s="219">
        <v>0</v>
      </c>
      <c r="T191" s="220">
        <f>S191*H191</f>
        <v>0</v>
      </c>
      <c r="AR191" s="22" t="s">
        <v>135</v>
      </c>
      <c r="AT191" s="22" t="s">
        <v>122</v>
      </c>
      <c r="AU191" s="22" t="s">
        <v>83</v>
      </c>
      <c r="AY191" s="22" t="s">
        <v>121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2" t="s">
        <v>81</v>
      </c>
      <c r="BK191" s="221">
        <f>ROUND(I191*H191,2)</f>
        <v>0</v>
      </c>
      <c r="BL191" s="22" t="s">
        <v>135</v>
      </c>
      <c r="BM191" s="22" t="s">
        <v>344</v>
      </c>
    </row>
    <row r="192" s="1" customFormat="1">
      <c r="B192" s="44"/>
      <c r="C192" s="72"/>
      <c r="D192" s="224" t="s">
        <v>174</v>
      </c>
      <c r="E192" s="72"/>
      <c r="F192" s="243" t="s">
        <v>181</v>
      </c>
      <c r="G192" s="72"/>
      <c r="H192" s="72"/>
      <c r="I192" s="182"/>
      <c r="J192" s="72"/>
      <c r="K192" s="72"/>
      <c r="L192" s="70"/>
      <c r="M192" s="244"/>
      <c r="N192" s="45"/>
      <c r="O192" s="45"/>
      <c r="P192" s="45"/>
      <c r="Q192" s="45"/>
      <c r="R192" s="45"/>
      <c r="S192" s="45"/>
      <c r="T192" s="93"/>
      <c r="AT192" s="22" t="s">
        <v>174</v>
      </c>
      <c r="AU192" s="22" t="s">
        <v>83</v>
      </c>
    </row>
    <row r="193" s="10" customFormat="1">
      <c r="B193" s="222"/>
      <c r="C193" s="223"/>
      <c r="D193" s="224" t="s">
        <v>152</v>
      </c>
      <c r="E193" s="225" t="s">
        <v>21</v>
      </c>
      <c r="F193" s="226" t="s">
        <v>336</v>
      </c>
      <c r="G193" s="223"/>
      <c r="H193" s="227">
        <v>37</v>
      </c>
      <c r="I193" s="228"/>
      <c r="J193" s="223"/>
      <c r="K193" s="223"/>
      <c r="L193" s="229"/>
      <c r="M193" s="245"/>
      <c r="N193" s="246"/>
      <c r="O193" s="246"/>
      <c r="P193" s="246"/>
      <c r="Q193" s="246"/>
      <c r="R193" s="246"/>
      <c r="S193" s="246"/>
      <c r="T193" s="247"/>
      <c r="AT193" s="233" t="s">
        <v>152</v>
      </c>
      <c r="AU193" s="233" t="s">
        <v>83</v>
      </c>
      <c r="AV193" s="10" t="s">
        <v>83</v>
      </c>
      <c r="AW193" s="10" t="s">
        <v>37</v>
      </c>
      <c r="AX193" s="10" t="s">
        <v>73</v>
      </c>
      <c r="AY193" s="233" t="s">
        <v>121</v>
      </c>
    </row>
    <row r="194" s="10" customFormat="1">
      <c r="B194" s="222"/>
      <c r="C194" s="223"/>
      <c r="D194" s="224" t="s">
        <v>152</v>
      </c>
      <c r="E194" s="225" t="s">
        <v>21</v>
      </c>
      <c r="F194" s="226" t="s">
        <v>337</v>
      </c>
      <c r="G194" s="223"/>
      <c r="H194" s="227">
        <v>118</v>
      </c>
      <c r="I194" s="228"/>
      <c r="J194" s="223"/>
      <c r="K194" s="223"/>
      <c r="L194" s="229"/>
      <c r="M194" s="245"/>
      <c r="N194" s="246"/>
      <c r="O194" s="246"/>
      <c r="P194" s="246"/>
      <c r="Q194" s="246"/>
      <c r="R194" s="246"/>
      <c r="S194" s="246"/>
      <c r="T194" s="247"/>
      <c r="AT194" s="233" t="s">
        <v>152</v>
      </c>
      <c r="AU194" s="233" t="s">
        <v>83</v>
      </c>
      <c r="AV194" s="10" t="s">
        <v>83</v>
      </c>
      <c r="AW194" s="10" t="s">
        <v>37</v>
      </c>
      <c r="AX194" s="10" t="s">
        <v>73</v>
      </c>
      <c r="AY194" s="233" t="s">
        <v>121</v>
      </c>
    </row>
    <row r="195" s="10" customFormat="1">
      <c r="B195" s="222"/>
      <c r="C195" s="223"/>
      <c r="D195" s="224" t="s">
        <v>152</v>
      </c>
      <c r="E195" s="225" t="s">
        <v>21</v>
      </c>
      <c r="F195" s="226" t="s">
        <v>338</v>
      </c>
      <c r="G195" s="223"/>
      <c r="H195" s="227">
        <v>205</v>
      </c>
      <c r="I195" s="228"/>
      <c r="J195" s="223"/>
      <c r="K195" s="223"/>
      <c r="L195" s="229"/>
      <c r="M195" s="245"/>
      <c r="N195" s="246"/>
      <c r="O195" s="246"/>
      <c r="P195" s="246"/>
      <c r="Q195" s="246"/>
      <c r="R195" s="246"/>
      <c r="S195" s="246"/>
      <c r="T195" s="247"/>
      <c r="AT195" s="233" t="s">
        <v>152</v>
      </c>
      <c r="AU195" s="233" t="s">
        <v>83</v>
      </c>
      <c r="AV195" s="10" t="s">
        <v>83</v>
      </c>
      <c r="AW195" s="10" t="s">
        <v>37</v>
      </c>
      <c r="AX195" s="10" t="s">
        <v>73</v>
      </c>
      <c r="AY195" s="233" t="s">
        <v>121</v>
      </c>
    </row>
    <row r="196" s="10" customFormat="1">
      <c r="B196" s="222"/>
      <c r="C196" s="223"/>
      <c r="D196" s="224" t="s">
        <v>152</v>
      </c>
      <c r="E196" s="225" t="s">
        <v>21</v>
      </c>
      <c r="F196" s="226" t="s">
        <v>339</v>
      </c>
      <c r="G196" s="223"/>
      <c r="H196" s="227">
        <v>48.799999999999997</v>
      </c>
      <c r="I196" s="228"/>
      <c r="J196" s="223"/>
      <c r="K196" s="223"/>
      <c r="L196" s="229"/>
      <c r="M196" s="245"/>
      <c r="N196" s="246"/>
      <c r="O196" s="246"/>
      <c r="P196" s="246"/>
      <c r="Q196" s="246"/>
      <c r="R196" s="246"/>
      <c r="S196" s="246"/>
      <c r="T196" s="247"/>
      <c r="AT196" s="233" t="s">
        <v>152</v>
      </c>
      <c r="AU196" s="233" t="s">
        <v>83</v>
      </c>
      <c r="AV196" s="10" t="s">
        <v>83</v>
      </c>
      <c r="AW196" s="10" t="s">
        <v>37</v>
      </c>
      <c r="AX196" s="10" t="s">
        <v>73</v>
      </c>
      <c r="AY196" s="233" t="s">
        <v>121</v>
      </c>
    </row>
    <row r="197" s="12" customFormat="1">
      <c r="B197" s="248"/>
      <c r="C197" s="249"/>
      <c r="D197" s="224" t="s">
        <v>152</v>
      </c>
      <c r="E197" s="250" t="s">
        <v>21</v>
      </c>
      <c r="F197" s="251" t="s">
        <v>208</v>
      </c>
      <c r="G197" s="249"/>
      <c r="H197" s="252">
        <v>408.80000000000001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AT197" s="258" t="s">
        <v>152</v>
      </c>
      <c r="AU197" s="258" t="s">
        <v>83</v>
      </c>
      <c r="AV197" s="12" t="s">
        <v>135</v>
      </c>
      <c r="AW197" s="12" t="s">
        <v>37</v>
      </c>
      <c r="AX197" s="12" t="s">
        <v>81</v>
      </c>
      <c r="AY197" s="258" t="s">
        <v>121</v>
      </c>
    </row>
    <row r="198" s="1" customFormat="1" ht="16.5" customHeight="1">
      <c r="B198" s="44"/>
      <c r="C198" s="259" t="s">
        <v>345</v>
      </c>
      <c r="D198" s="259" t="s">
        <v>295</v>
      </c>
      <c r="E198" s="260" t="s">
        <v>346</v>
      </c>
      <c r="F198" s="261" t="s">
        <v>347</v>
      </c>
      <c r="G198" s="262" t="s">
        <v>178</v>
      </c>
      <c r="H198" s="263">
        <v>416.976</v>
      </c>
      <c r="I198" s="264"/>
      <c r="J198" s="265">
        <f>ROUND(I198*H198,2)</f>
        <v>0</v>
      </c>
      <c r="K198" s="261" t="s">
        <v>21</v>
      </c>
      <c r="L198" s="266"/>
      <c r="M198" s="267" t="s">
        <v>21</v>
      </c>
      <c r="N198" s="268" t="s">
        <v>44</v>
      </c>
      <c r="O198" s="45"/>
      <c r="P198" s="219">
        <f>O198*H198</f>
        <v>0</v>
      </c>
      <c r="Q198" s="219">
        <v>0.00023000000000000001</v>
      </c>
      <c r="R198" s="219">
        <f>Q198*H198</f>
        <v>0.09590448</v>
      </c>
      <c r="S198" s="219">
        <v>0</v>
      </c>
      <c r="T198" s="220">
        <f>S198*H198</f>
        <v>0</v>
      </c>
      <c r="AR198" s="22" t="s">
        <v>209</v>
      </c>
      <c r="AT198" s="22" t="s">
        <v>295</v>
      </c>
      <c r="AU198" s="22" t="s">
        <v>83</v>
      </c>
      <c r="AY198" s="22" t="s">
        <v>121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2" t="s">
        <v>81</v>
      </c>
      <c r="BK198" s="221">
        <f>ROUND(I198*H198,2)</f>
        <v>0</v>
      </c>
      <c r="BL198" s="22" t="s">
        <v>135</v>
      </c>
      <c r="BM198" s="22" t="s">
        <v>348</v>
      </c>
    </row>
    <row r="199" s="10" customFormat="1">
      <c r="B199" s="222"/>
      <c r="C199" s="223"/>
      <c r="D199" s="224" t="s">
        <v>152</v>
      </c>
      <c r="E199" s="223"/>
      <c r="F199" s="226" t="s">
        <v>349</v>
      </c>
      <c r="G199" s="223"/>
      <c r="H199" s="227">
        <v>416.976</v>
      </c>
      <c r="I199" s="228"/>
      <c r="J199" s="223"/>
      <c r="K199" s="223"/>
      <c r="L199" s="229"/>
      <c r="M199" s="245"/>
      <c r="N199" s="246"/>
      <c r="O199" s="246"/>
      <c r="P199" s="246"/>
      <c r="Q199" s="246"/>
      <c r="R199" s="246"/>
      <c r="S199" s="246"/>
      <c r="T199" s="247"/>
      <c r="AT199" s="233" t="s">
        <v>152</v>
      </c>
      <c r="AU199" s="233" t="s">
        <v>83</v>
      </c>
      <c r="AV199" s="10" t="s">
        <v>83</v>
      </c>
      <c r="AW199" s="10" t="s">
        <v>6</v>
      </c>
      <c r="AX199" s="10" t="s">
        <v>81</v>
      </c>
      <c r="AY199" s="233" t="s">
        <v>121</v>
      </c>
    </row>
    <row r="200" s="1" customFormat="1" ht="16.5" customHeight="1">
      <c r="B200" s="44"/>
      <c r="C200" s="210" t="s">
        <v>350</v>
      </c>
      <c r="D200" s="210" t="s">
        <v>122</v>
      </c>
      <c r="E200" s="211" t="s">
        <v>351</v>
      </c>
      <c r="F200" s="212" t="s">
        <v>352</v>
      </c>
      <c r="G200" s="213" t="s">
        <v>202</v>
      </c>
      <c r="H200" s="214">
        <v>3.3599999999999999</v>
      </c>
      <c r="I200" s="215"/>
      <c r="J200" s="216">
        <f>ROUND(I200*H200,2)</f>
        <v>0</v>
      </c>
      <c r="K200" s="212" t="s">
        <v>179</v>
      </c>
      <c r="L200" s="70"/>
      <c r="M200" s="217" t="s">
        <v>21</v>
      </c>
      <c r="N200" s="218" t="s">
        <v>44</v>
      </c>
      <c r="O200" s="45"/>
      <c r="P200" s="219">
        <f>O200*H200</f>
        <v>0</v>
      </c>
      <c r="Q200" s="219">
        <v>2.2563399999999998</v>
      </c>
      <c r="R200" s="219">
        <f>Q200*H200</f>
        <v>7.5813023999999993</v>
      </c>
      <c r="S200" s="219">
        <v>0</v>
      </c>
      <c r="T200" s="220">
        <f>S200*H200</f>
        <v>0</v>
      </c>
      <c r="AR200" s="22" t="s">
        <v>135</v>
      </c>
      <c r="AT200" s="22" t="s">
        <v>122</v>
      </c>
      <c r="AU200" s="22" t="s">
        <v>83</v>
      </c>
      <c r="AY200" s="22" t="s">
        <v>121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22" t="s">
        <v>81</v>
      </c>
      <c r="BK200" s="221">
        <f>ROUND(I200*H200,2)</f>
        <v>0</v>
      </c>
      <c r="BL200" s="22" t="s">
        <v>135</v>
      </c>
      <c r="BM200" s="22" t="s">
        <v>353</v>
      </c>
    </row>
    <row r="201" s="1" customFormat="1">
      <c r="B201" s="44"/>
      <c r="C201" s="72"/>
      <c r="D201" s="224" t="s">
        <v>174</v>
      </c>
      <c r="E201" s="72"/>
      <c r="F201" s="243" t="s">
        <v>181</v>
      </c>
      <c r="G201" s="72"/>
      <c r="H201" s="72"/>
      <c r="I201" s="182"/>
      <c r="J201" s="72"/>
      <c r="K201" s="72"/>
      <c r="L201" s="70"/>
      <c r="M201" s="244"/>
      <c r="N201" s="45"/>
      <c r="O201" s="45"/>
      <c r="P201" s="45"/>
      <c r="Q201" s="45"/>
      <c r="R201" s="45"/>
      <c r="S201" s="45"/>
      <c r="T201" s="93"/>
      <c r="AT201" s="22" t="s">
        <v>174</v>
      </c>
      <c r="AU201" s="22" t="s">
        <v>83</v>
      </c>
    </row>
    <row r="202" s="10" customFormat="1">
      <c r="B202" s="222"/>
      <c r="C202" s="223"/>
      <c r="D202" s="224" t="s">
        <v>152</v>
      </c>
      <c r="E202" s="225" t="s">
        <v>21</v>
      </c>
      <c r="F202" s="226" t="s">
        <v>354</v>
      </c>
      <c r="G202" s="223"/>
      <c r="H202" s="227">
        <v>3.3599999999999999</v>
      </c>
      <c r="I202" s="228"/>
      <c r="J202" s="223"/>
      <c r="K202" s="223"/>
      <c r="L202" s="229"/>
      <c r="M202" s="245"/>
      <c r="N202" s="246"/>
      <c r="O202" s="246"/>
      <c r="P202" s="246"/>
      <c r="Q202" s="246"/>
      <c r="R202" s="246"/>
      <c r="S202" s="246"/>
      <c r="T202" s="247"/>
      <c r="AT202" s="233" t="s">
        <v>152</v>
      </c>
      <c r="AU202" s="233" t="s">
        <v>83</v>
      </c>
      <c r="AV202" s="10" t="s">
        <v>83</v>
      </c>
      <c r="AW202" s="10" t="s">
        <v>37</v>
      </c>
      <c r="AX202" s="10" t="s">
        <v>81</v>
      </c>
      <c r="AY202" s="233" t="s">
        <v>121</v>
      </c>
    </row>
    <row r="203" s="1" customFormat="1" ht="16.5" customHeight="1">
      <c r="B203" s="44"/>
      <c r="C203" s="210" t="s">
        <v>355</v>
      </c>
      <c r="D203" s="210" t="s">
        <v>122</v>
      </c>
      <c r="E203" s="211" t="s">
        <v>356</v>
      </c>
      <c r="F203" s="212" t="s">
        <v>357</v>
      </c>
      <c r="G203" s="213" t="s">
        <v>178</v>
      </c>
      <c r="H203" s="214">
        <v>26.559999999999999</v>
      </c>
      <c r="I203" s="215"/>
      <c r="J203" s="216">
        <f>ROUND(I203*H203,2)</f>
        <v>0</v>
      </c>
      <c r="K203" s="212" t="s">
        <v>179</v>
      </c>
      <c r="L203" s="70"/>
      <c r="M203" s="217" t="s">
        <v>21</v>
      </c>
      <c r="N203" s="218" t="s">
        <v>44</v>
      </c>
      <c r="O203" s="45"/>
      <c r="P203" s="219">
        <f>O203*H203</f>
        <v>0</v>
      </c>
      <c r="Q203" s="219">
        <v>0.0026900000000000001</v>
      </c>
      <c r="R203" s="219">
        <f>Q203*H203</f>
        <v>0.071446399999999993</v>
      </c>
      <c r="S203" s="219">
        <v>0</v>
      </c>
      <c r="T203" s="220">
        <f>S203*H203</f>
        <v>0</v>
      </c>
      <c r="AR203" s="22" t="s">
        <v>135</v>
      </c>
      <c r="AT203" s="22" t="s">
        <v>122</v>
      </c>
      <c r="AU203" s="22" t="s">
        <v>83</v>
      </c>
      <c r="AY203" s="22" t="s">
        <v>121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22" t="s">
        <v>81</v>
      </c>
      <c r="BK203" s="221">
        <f>ROUND(I203*H203,2)</f>
        <v>0</v>
      </c>
      <c r="BL203" s="22" t="s">
        <v>135</v>
      </c>
      <c r="BM203" s="22" t="s">
        <v>358</v>
      </c>
    </row>
    <row r="204" s="10" customFormat="1">
      <c r="B204" s="222"/>
      <c r="C204" s="223"/>
      <c r="D204" s="224" t="s">
        <v>152</v>
      </c>
      <c r="E204" s="225" t="s">
        <v>21</v>
      </c>
      <c r="F204" s="226" t="s">
        <v>359</v>
      </c>
      <c r="G204" s="223"/>
      <c r="H204" s="227">
        <v>26.559999999999999</v>
      </c>
      <c r="I204" s="228"/>
      <c r="J204" s="223"/>
      <c r="K204" s="223"/>
      <c r="L204" s="229"/>
      <c r="M204" s="245"/>
      <c r="N204" s="246"/>
      <c r="O204" s="246"/>
      <c r="P204" s="246"/>
      <c r="Q204" s="246"/>
      <c r="R204" s="246"/>
      <c r="S204" s="246"/>
      <c r="T204" s="247"/>
      <c r="AT204" s="233" t="s">
        <v>152</v>
      </c>
      <c r="AU204" s="233" t="s">
        <v>83</v>
      </c>
      <c r="AV204" s="10" t="s">
        <v>83</v>
      </c>
      <c r="AW204" s="10" t="s">
        <v>37</v>
      </c>
      <c r="AX204" s="10" t="s">
        <v>81</v>
      </c>
      <c r="AY204" s="233" t="s">
        <v>121</v>
      </c>
    </row>
    <row r="205" s="1" customFormat="1" ht="16.5" customHeight="1">
      <c r="B205" s="44"/>
      <c r="C205" s="210" t="s">
        <v>360</v>
      </c>
      <c r="D205" s="210" t="s">
        <v>122</v>
      </c>
      <c r="E205" s="211" t="s">
        <v>361</v>
      </c>
      <c r="F205" s="212" t="s">
        <v>362</v>
      </c>
      <c r="G205" s="213" t="s">
        <v>178</v>
      </c>
      <c r="H205" s="214">
        <v>26.559999999999999</v>
      </c>
      <c r="I205" s="215"/>
      <c r="J205" s="216">
        <f>ROUND(I205*H205,2)</f>
        <v>0</v>
      </c>
      <c r="K205" s="212" t="s">
        <v>179</v>
      </c>
      <c r="L205" s="70"/>
      <c r="M205" s="217" t="s">
        <v>21</v>
      </c>
      <c r="N205" s="218" t="s">
        <v>44</v>
      </c>
      <c r="O205" s="45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AR205" s="22" t="s">
        <v>135</v>
      </c>
      <c r="AT205" s="22" t="s">
        <v>122</v>
      </c>
      <c r="AU205" s="22" t="s">
        <v>83</v>
      </c>
      <c r="AY205" s="22" t="s">
        <v>121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2" t="s">
        <v>81</v>
      </c>
      <c r="BK205" s="221">
        <f>ROUND(I205*H205,2)</f>
        <v>0</v>
      </c>
      <c r="BL205" s="22" t="s">
        <v>135</v>
      </c>
      <c r="BM205" s="22" t="s">
        <v>363</v>
      </c>
    </row>
    <row r="206" s="9" customFormat="1" ht="29.88" customHeight="1">
      <c r="B206" s="196"/>
      <c r="C206" s="197"/>
      <c r="D206" s="198" t="s">
        <v>72</v>
      </c>
      <c r="E206" s="241" t="s">
        <v>131</v>
      </c>
      <c r="F206" s="241" t="s">
        <v>364</v>
      </c>
      <c r="G206" s="197"/>
      <c r="H206" s="197"/>
      <c r="I206" s="200"/>
      <c r="J206" s="242">
        <f>BK206</f>
        <v>0</v>
      </c>
      <c r="K206" s="197"/>
      <c r="L206" s="202"/>
      <c r="M206" s="203"/>
      <c r="N206" s="204"/>
      <c r="O206" s="204"/>
      <c r="P206" s="205">
        <f>SUM(P207:P211)</f>
        <v>0</v>
      </c>
      <c r="Q206" s="204"/>
      <c r="R206" s="205">
        <f>SUM(R207:R211)</f>
        <v>42.243679999999998</v>
      </c>
      <c r="S206" s="204"/>
      <c r="T206" s="206">
        <f>SUM(T207:T211)</f>
        <v>0</v>
      </c>
      <c r="AR206" s="207" t="s">
        <v>81</v>
      </c>
      <c r="AT206" s="208" t="s">
        <v>72</v>
      </c>
      <c r="AU206" s="208" t="s">
        <v>81</v>
      </c>
      <c r="AY206" s="207" t="s">
        <v>121</v>
      </c>
      <c r="BK206" s="209">
        <f>SUM(BK207:BK211)</f>
        <v>0</v>
      </c>
    </row>
    <row r="207" s="1" customFormat="1" ht="25.5" customHeight="1">
      <c r="B207" s="44"/>
      <c r="C207" s="210" t="s">
        <v>365</v>
      </c>
      <c r="D207" s="210" t="s">
        <v>122</v>
      </c>
      <c r="E207" s="211" t="s">
        <v>366</v>
      </c>
      <c r="F207" s="212" t="s">
        <v>367</v>
      </c>
      <c r="G207" s="213" t="s">
        <v>150</v>
      </c>
      <c r="H207" s="214">
        <v>384</v>
      </c>
      <c r="I207" s="215"/>
      <c r="J207" s="216">
        <f>ROUND(I207*H207,2)</f>
        <v>0</v>
      </c>
      <c r="K207" s="212" t="s">
        <v>179</v>
      </c>
      <c r="L207" s="70"/>
      <c r="M207" s="217" t="s">
        <v>21</v>
      </c>
      <c r="N207" s="218" t="s">
        <v>44</v>
      </c>
      <c r="O207" s="45"/>
      <c r="P207" s="219">
        <f>O207*H207</f>
        <v>0</v>
      </c>
      <c r="Q207" s="219">
        <v>0.067019999999999996</v>
      </c>
      <c r="R207" s="219">
        <f>Q207*H207</f>
        <v>25.735679999999999</v>
      </c>
      <c r="S207" s="219">
        <v>0</v>
      </c>
      <c r="T207" s="220">
        <f>S207*H207</f>
        <v>0</v>
      </c>
      <c r="AR207" s="22" t="s">
        <v>135</v>
      </c>
      <c r="AT207" s="22" t="s">
        <v>122</v>
      </c>
      <c r="AU207" s="22" t="s">
        <v>83</v>
      </c>
      <c r="AY207" s="22" t="s">
        <v>121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2" t="s">
        <v>81</v>
      </c>
      <c r="BK207" s="221">
        <f>ROUND(I207*H207,2)</f>
        <v>0</v>
      </c>
      <c r="BL207" s="22" t="s">
        <v>135</v>
      </c>
      <c r="BM207" s="22" t="s">
        <v>368</v>
      </c>
    </row>
    <row r="208" s="1" customFormat="1">
      <c r="B208" s="44"/>
      <c r="C208" s="72"/>
      <c r="D208" s="224" t="s">
        <v>174</v>
      </c>
      <c r="E208" s="72"/>
      <c r="F208" s="243" t="s">
        <v>181</v>
      </c>
      <c r="G208" s="72"/>
      <c r="H208" s="72"/>
      <c r="I208" s="182"/>
      <c r="J208" s="72"/>
      <c r="K208" s="72"/>
      <c r="L208" s="70"/>
      <c r="M208" s="244"/>
      <c r="N208" s="45"/>
      <c r="O208" s="45"/>
      <c r="P208" s="45"/>
      <c r="Q208" s="45"/>
      <c r="R208" s="45"/>
      <c r="S208" s="45"/>
      <c r="T208" s="93"/>
      <c r="AT208" s="22" t="s">
        <v>174</v>
      </c>
      <c r="AU208" s="22" t="s">
        <v>83</v>
      </c>
    </row>
    <row r="209" s="10" customFormat="1">
      <c r="B209" s="222"/>
      <c r="C209" s="223"/>
      <c r="D209" s="224" t="s">
        <v>152</v>
      </c>
      <c r="E209" s="225" t="s">
        <v>21</v>
      </c>
      <c r="F209" s="226" t="s">
        <v>369</v>
      </c>
      <c r="G209" s="223"/>
      <c r="H209" s="227">
        <v>384</v>
      </c>
      <c r="I209" s="228"/>
      <c r="J209" s="223"/>
      <c r="K209" s="223"/>
      <c r="L209" s="229"/>
      <c r="M209" s="245"/>
      <c r="N209" s="246"/>
      <c r="O209" s="246"/>
      <c r="P209" s="246"/>
      <c r="Q209" s="246"/>
      <c r="R209" s="246"/>
      <c r="S209" s="246"/>
      <c r="T209" s="247"/>
      <c r="AT209" s="233" t="s">
        <v>152</v>
      </c>
      <c r="AU209" s="233" t="s">
        <v>83</v>
      </c>
      <c r="AV209" s="10" t="s">
        <v>83</v>
      </c>
      <c r="AW209" s="10" t="s">
        <v>37</v>
      </c>
      <c r="AX209" s="10" t="s">
        <v>81</v>
      </c>
      <c r="AY209" s="233" t="s">
        <v>121</v>
      </c>
    </row>
    <row r="210" s="1" customFormat="1" ht="16.5" customHeight="1">
      <c r="B210" s="44"/>
      <c r="C210" s="259" t="s">
        <v>370</v>
      </c>
      <c r="D210" s="259" t="s">
        <v>295</v>
      </c>
      <c r="E210" s="260" t="s">
        <v>371</v>
      </c>
      <c r="F210" s="261" t="s">
        <v>372</v>
      </c>
      <c r="G210" s="262" t="s">
        <v>150</v>
      </c>
      <c r="H210" s="263">
        <v>206</v>
      </c>
      <c r="I210" s="264"/>
      <c r="J210" s="265">
        <f>ROUND(I210*H210,2)</f>
        <v>0</v>
      </c>
      <c r="K210" s="261" t="s">
        <v>21</v>
      </c>
      <c r="L210" s="266"/>
      <c r="M210" s="267" t="s">
        <v>21</v>
      </c>
      <c r="N210" s="268" t="s">
        <v>44</v>
      </c>
      <c r="O210" s="45"/>
      <c r="P210" s="219">
        <f>O210*H210</f>
        <v>0</v>
      </c>
      <c r="Q210" s="219">
        <v>0.036499999999999998</v>
      </c>
      <c r="R210" s="219">
        <f>Q210*H210</f>
        <v>7.5189999999999992</v>
      </c>
      <c r="S210" s="219">
        <v>0</v>
      </c>
      <c r="T210" s="220">
        <f>S210*H210</f>
        <v>0</v>
      </c>
      <c r="AR210" s="22" t="s">
        <v>209</v>
      </c>
      <c r="AT210" s="22" t="s">
        <v>295</v>
      </c>
      <c r="AU210" s="22" t="s">
        <v>83</v>
      </c>
      <c r="AY210" s="22" t="s">
        <v>121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2" t="s">
        <v>81</v>
      </c>
      <c r="BK210" s="221">
        <f>ROUND(I210*H210,2)</f>
        <v>0</v>
      </c>
      <c r="BL210" s="22" t="s">
        <v>135</v>
      </c>
      <c r="BM210" s="22" t="s">
        <v>373</v>
      </c>
    </row>
    <row r="211" s="1" customFormat="1" ht="16.5" customHeight="1">
      <c r="B211" s="44"/>
      <c r="C211" s="259" t="s">
        <v>374</v>
      </c>
      <c r="D211" s="259" t="s">
        <v>295</v>
      </c>
      <c r="E211" s="260" t="s">
        <v>375</v>
      </c>
      <c r="F211" s="261" t="s">
        <v>376</v>
      </c>
      <c r="G211" s="262" t="s">
        <v>150</v>
      </c>
      <c r="H211" s="263">
        <v>178</v>
      </c>
      <c r="I211" s="264"/>
      <c r="J211" s="265">
        <f>ROUND(I211*H211,2)</f>
        <v>0</v>
      </c>
      <c r="K211" s="261" t="s">
        <v>21</v>
      </c>
      <c r="L211" s="266"/>
      <c r="M211" s="267" t="s">
        <v>21</v>
      </c>
      <c r="N211" s="268" t="s">
        <v>44</v>
      </c>
      <c r="O211" s="45"/>
      <c r="P211" s="219">
        <f>O211*H211</f>
        <v>0</v>
      </c>
      <c r="Q211" s="219">
        <v>0.050500000000000003</v>
      </c>
      <c r="R211" s="219">
        <f>Q211*H211</f>
        <v>8.9890000000000008</v>
      </c>
      <c r="S211" s="219">
        <v>0</v>
      </c>
      <c r="T211" s="220">
        <f>S211*H211</f>
        <v>0</v>
      </c>
      <c r="AR211" s="22" t="s">
        <v>209</v>
      </c>
      <c r="AT211" s="22" t="s">
        <v>295</v>
      </c>
      <c r="AU211" s="22" t="s">
        <v>83</v>
      </c>
      <c r="AY211" s="22" t="s">
        <v>121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2" t="s">
        <v>81</v>
      </c>
      <c r="BK211" s="221">
        <f>ROUND(I211*H211,2)</f>
        <v>0</v>
      </c>
      <c r="BL211" s="22" t="s">
        <v>135</v>
      </c>
      <c r="BM211" s="22" t="s">
        <v>377</v>
      </c>
    </row>
    <row r="212" s="9" customFormat="1" ht="29.88" customHeight="1">
      <c r="B212" s="196"/>
      <c r="C212" s="197"/>
      <c r="D212" s="198" t="s">
        <v>72</v>
      </c>
      <c r="E212" s="241" t="s">
        <v>135</v>
      </c>
      <c r="F212" s="241" t="s">
        <v>378</v>
      </c>
      <c r="G212" s="197"/>
      <c r="H212" s="197"/>
      <c r="I212" s="200"/>
      <c r="J212" s="242">
        <f>BK212</f>
        <v>0</v>
      </c>
      <c r="K212" s="197"/>
      <c r="L212" s="202"/>
      <c r="M212" s="203"/>
      <c r="N212" s="204"/>
      <c r="O212" s="204"/>
      <c r="P212" s="205">
        <f>SUM(P213:P227)</f>
        <v>0</v>
      </c>
      <c r="Q212" s="204"/>
      <c r="R212" s="205">
        <f>SUM(R213:R227)</f>
        <v>35.310630799999998</v>
      </c>
      <c r="S212" s="204"/>
      <c r="T212" s="206">
        <f>SUM(T213:T227)</f>
        <v>0</v>
      </c>
      <c r="AR212" s="207" t="s">
        <v>81</v>
      </c>
      <c r="AT212" s="208" t="s">
        <v>72</v>
      </c>
      <c r="AU212" s="208" t="s">
        <v>81</v>
      </c>
      <c r="AY212" s="207" t="s">
        <v>121</v>
      </c>
      <c r="BK212" s="209">
        <f>SUM(BK213:BK227)</f>
        <v>0</v>
      </c>
    </row>
    <row r="213" s="1" customFormat="1" ht="16.5" customHeight="1">
      <c r="B213" s="44"/>
      <c r="C213" s="210" t="s">
        <v>379</v>
      </c>
      <c r="D213" s="210" t="s">
        <v>122</v>
      </c>
      <c r="E213" s="211" t="s">
        <v>380</v>
      </c>
      <c r="F213" s="212" t="s">
        <v>381</v>
      </c>
      <c r="G213" s="213" t="s">
        <v>178</v>
      </c>
      <c r="H213" s="214">
        <v>155</v>
      </c>
      <c r="I213" s="215"/>
      <c r="J213" s="216">
        <f>ROUND(I213*H213,2)</f>
        <v>0</v>
      </c>
      <c r="K213" s="212" t="s">
        <v>179</v>
      </c>
      <c r="L213" s="70"/>
      <c r="M213" s="217" t="s">
        <v>21</v>
      </c>
      <c r="N213" s="218" t="s">
        <v>44</v>
      </c>
      <c r="O213" s="45"/>
      <c r="P213" s="219">
        <f>O213*H213</f>
        <v>0</v>
      </c>
      <c r="Q213" s="219">
        <v>0.20266000000000001</v>
      </c>
      <c r="R213" s="219">
        <f>Q213*H213</f>
        <v>31.412300000000002</v>
      </c>
      <c r="S213" s="219">
        <v>0</v>
      </c>
      <c r="T213" s="220">
        <f>S213*H213</f>
        <v>0</v>
      </c>
      <c r="AR213" s="22" t="s">
        <v>135</v>
      </c>
      <c r="AT213" s="22" t="s">
        <v>122</v>
      </c>
      <c r="AU213" s="22" t="s">
        <v>83</v>
      </c>
      <c r="AY213" s="22" t="s">
        <v>121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2" t="s">
        <v>81</v>
      </c>
      <c r="BK213" s="221">
        <f>ROUND(I213*H213,2)</f>
        <v>0</v>
      </c>
      <c r="BL213" s="22" t="s">
        <v>135</v>
      </c>
      <c r="BM213" s="22" t="s">
        <v>382</v>
      </c>
    </row>
    <row r="214" s="1" customFormat="1">
      <c r="B214" s="44"/>
      <c r="C214" s="72"/>
      <c r="D214" s="224" t="s">
        <v>174</v>
      </c>
      <c r="E214" s="72"/>
      <c r="F214" s="243" t="s">
        <v>181</v>
      </c>
      <c r="G214" s="72"/>
      <c r="H214" s="72"/>
      <c r="I214" s="182"/>
      <c r="J214" s="72"/>
      <c r="K214" s="72"/>
      <c r="L214" s="70"/>
      <c r="M214" s="244"/>
      <c r="N214" s="45"/>
      <c r="O214" s="45"/>
      <c r="P214" s="45"/>
      <c r="Q214" s="45"/>
      <c r="R214" s="45"/>
      <c r="S214" s="45"/>
      <c r="T214" s="93"/>
      <c r="AT214" s="22" t="s">
        <v>174</v>
      </c>
      <c r="AU214" s="22" t="s">
        <v>83</v>
      </c>
    </row>
    <row r="215" s="10" customFormat="1">
      <c r="B215" s="222"/>
      <c r="C215" s="223"/>
      <c r="D215" s="224" t="s">
        <v>152</v>
      </c>
      <c r="E215" s="225" t="s">
        <v>21</v>
      </c>
      <c r="F215" s="226" t="s">
        <v>336</v>
      </c>
      <c r="G215" s="223"/>
      <c r="H215" s="227">
        <v>37</v>
      </c>
      <c r="I215" s="228"/>
      <c r="J215" s="223"/>
      <c r="K215" s="223"/>
      <c r="L215" s="229"/>
      <c r="M215" s="245"/>
      <c r="N215" s="246"/>
      <c r="O215" s="246"/>
      <c r="P215" s="246"/>
      <c r="Q215" s="246"/>
      <c r="R215" s="246"/>
      <c r="S215" s="246"/>
      <c r="T215" s="247"/>
      <c r="AT215" s="233" t="s">
        <v>152</v>
      </c>
      <c r="AU215" s="233" t="s">
        <v>83</v>
      </c>
      <c r="AV215" s="10" t="s">
        <v>83</v>
      </c>
      <c r="AW215" s="10" t="s">
        <v>37</v>
      </c>
      <c r="AX215" s="10" t="s">
        <v>73</v>
      </c>
      <c r="AY215" s="233" t="s">
        <v>121</v>
      </c>
    </row>
    <row r="216" s="10" customFormat="1">
      <c r="B216" s="222"/>
      <c r="C216" s="223"/>
      <c r="D216" s="224" t="s">
        <v>152</v>
      </c>
      <c r="E216" s="225" t="s">
        <v>21</v>
      </c>
      <c r="F216" s="226" t="s">
        <v>337</v>
      </c>
      <c r="G216" s="223"/>
      <c r="H216" s="227">
        <v>118</v>
      </c>
      <c r="I216" s="228"/>
      <c r="J216" s="223"/>
      <c r="K216" s="223"/>
      <c r="L216" s="229"/>
      <c r="M216" s="245"/>
      <c r="N216" s="246"/>
      <c r="O216" s="246"/>
      <c r="P216" s="246"/>
      <c r="Q216" s="246"/>
      <c r="R216" s="246"/>
      <c r="S216" s="246"/>
      <c r="T216" s="247"/>
      <c r="AT216" s="233" t="s">
        <v>152</v>
      </c>
      <c r="AU216" s="233" t="s">
        <v>83</v>
      </c>
      <c r="AV216" s="10" t="s">
        <v>83</v>
      </c>
      <c r="AW216" s="10" t="s">
        <v>37</v>
      </c>
      <c r="AX216" s="10" t="s">
        <v>73</v>
      </c>
      <c r="AY216" s="233" t="s">
        <v>121</v>
      </c>
    </row>
    <row r="217" s="12" customFormat="1">
      <c r="B217" s="248"/>
      <c r="C217" s="249"/>
      <c r="D217" s="224" t="s">
        <v>152</v>
      </c>
      <c r="E217" s="250" t="s">
        <v>21</v>
      </c>
      <c r="F217" s="251" t="s">
        <v>208</v>
      </c>
      <c r="G217" s="249"/>
      <c r="H217" s="252">
        <v>155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AT217" s="258" t="s">
        <v>152</v>
      </c>
      <c r="AU217" s="258" t="s">
        <v>83</v>
      </c>
      <c r="AV217" s="12" t="s">
        <v>135</v>
      </c>
      <c r="AW217" s="12" t="s">
        <v>37</v>
      </c>
      <c r="AX217" s="12" t="s">
        <v>81</v>
      </c>
      <c r="AY217" s="258" t="s">
        <v>121</v>
      </c>
    </row>
    <row r="218" s="1" customFormat="1" ht="16.5" customHeight="1">
      <c r="B218" s="44"/>
      <c r="C218" s="210" t="s">
        <v>383</v>
      </c>
      <c r="D218" s="210" t="s">
        <v>122</v>
      </c>
      <c r="E218" s="211" t="s">
        <v>384</v>
      </c>
      <c r="F218" s="212" t="s">
        <v>385</v>
      </c>
      <c r="G218" s="213" t="s">
        <v>202</v>
      </c>
      <c r="H218" s="214">
        <v>2.04</v>
      </c>
      <c r="I218" s="215"/>
      <c r="J218" s="216">
        <f>ROUND(I218*H218,2)</f>
        <v>0</v>
      </c>
      <c r="K218" s="212" t="s">
        <v>179</v>
      </c>
      <c r="L218" s="70"/>
      <c r="M218" s="217" t="s">
        <v>21</v>
      </c>
      <c r="N218" s="218" t="s">
        <v>44</v>
      </c>
      <c r="O218" s="45"/>
      <c r="P218" s="219">
        <f>O218*H218</f>
        <v>0</v>
      </c>
      <c r="Q218" s="219">
        <v>1.8907700000000001</v>
      </c>
      <c r="R218" s="219">
        <f>Q218*H218</f>
        <v>3.8571708</v>
      </c>
      <c r="S218" s="219">
        <v>0</v>
      </c>
      <c r="T218" s="220">
        <f>S218*H218</f>
        <v>0</v>
      </c>
      <c r="AR218" s="22" t="s">
        <v>135</v>
      </c>
      <c r="AT218" s="22" t="s">
        <v>122</v>
      </c>
      <c r="AU218" s="22" t="s">
        <v>83</v>
      </c>
      <c r="AY218" s="22" t="s">
        <v>121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22" t="s">
        <v>81</v>
      </c>
      <c r="BK218" s="221">
        <f>ROUND(I218*H218,2)</f>
        <v>0</v>
      </c>
      <c r="BL218" s="22" t="s">
        <v>135</v>
      </c>
      <c r="BM218" s="22" t="s">
        <v>386</v>
      </c>
    </row>
    <row r="219" s="1" customFormat="1">
      <c r="B219" s="44"/>
      <c r="C219" s="72"/>
      <c r="D219" s="224" t="s">
        <v>174</v>
      </c>
      <c r="E219" s="72"/>
      <c r="F219" s="243" t="s">
        <v>181</v>
      </c>
      <c r="G219" s="72"/>
      <c r="H219" s="72"/>
      <c r="I219" s="182"/>
      <c r="J219" s="72"/>
      <c r="K219" s="72"/>
      <c r="L219" s="70"/>
      <c r="M219" s="244"/>
      <c r="N219" s="45"/>
      <c r="O219" s="45"/>
      <c r="P219" s="45"/>
      <c r="Q219" s="45"/>
      <c r="R219" s="45"/>
      <c r="S219" s="45"/>
      <c r="T219" s="93"/>
      <c r="AT219" s="22" t="s">
        <v>174</v>
      </c>
      <c r="AU219" s="22" t="s">
        <v>83</v>
      </c>
    </row>
    <row r="220" s="10" customFormat="1">
      <c r="B220" s="222"/>
      <c r="C220" s="223"/>
      <c r="D220" s="224" t="s">
        <v>152</v>
      </c>
      <c r="E220" s="225" t="s">
        <v>21</v>
      </c>
      <c r="F220" s="226" t="s">
        <v>387</v>
      </c>
      <c r="G220" s="223"/>
      <c r="H220" s="227">
        <v>0.83999999999999997</v>
      </c>
      <c r="I220" s="228"/>
      <c r="J220" s="223"/>
      <c r="K220" s="223"/>
      <c r="L220" s="229"/>
      <c r="M220" s="245"/>
      <c r="N220" s="246"/>
      <c r="O220" s="246"/>
      <c r="P220" s="246"/>
      <c r="Q220" s="246"/>
      <c r="R220" s="246"/>
      <c r="S220" s="246"/>
      <c r="T220" s="247"/>
      <c r="AT220" s="233" t="s">
        <v>152</v>
      </c>
      <c r="AU220" s="233" t="s">
        <v>83</v>
      </c>
      <c r="AV220" s="10" t="s">
        <v>83</v>
      </c>
      <c r="AW220" s="10" t="s">
        <v>37</v>
      </c>
      <c r="AX220" s="10" t="s">
        <v>73</v>
      </c>
      <c r="AY220" s="233" t="s">
        <v>121</v>
      </c>
    </row>
    <row r="221" s="10" customFormat="1">
      <c r="B221" s="222"/>
      <c r="C221" s="223"/>
      <c r="D221" s="224" t="s">
        <v>152</v>
      </c>
      <c r="E221" s="225" t="s">
        <v>21</v>
      </c>
      <c r="F221" s="226" t="s">
        <v>388</v>
      </c>
      <c r="G221" s="223"/>
      <c r="H221" s="227">
        <v>1.2</v>
      </c>
      <c r="I221" s="228"/>
      <c r="J221" s="223"/>
      <c r="K221" s="223"/>
      <c r="L221" s="229"/>
      <c r="M221" s="245"/>
      <c r="N221" s="246"/>
      <c r="O221" s="246"/>
      <c r="P221" s="246"/>
      <c r="Q221" s="246"/>
      <c r="R221" s="246"/>
      <c r="S221" s="246"/>
      <c r="T221" s="247"/>
      <c r="AT221" s="233" t="s">
        <v>152</v>
      </c>
      <c r="AU221" s="233" t="s">
        <v>83</v>
      </c>
      <c r="AV221" s="10" t="s">
        <v>83</v>
      </c>
      <c r="AW221" s="10" t="s">
        <v>37</v>
      </c>
      <c r="AX221" s="10" t="s">
        <v>73</v>
      </c>
      <c r="AY221" s="233" t="s">
        <v>121</v>
      </c>
    </row>
    <row r="222" s="12" customFormat="1">
      <c r="B222" s="248"/>
      <c r="C222" s="249"/>
      <c r="D222" s="224" t="s">
        <v>152</v>
      </c>
      <c r="E222" s="250" t="s">
        <v>21</v>
      </c>
      <c r="F222" s="251" t="s">
        <v>208</v>
      </c>
      <c r="G222" s="249"/>
      <c r="H222" s="252">
        <v>2.04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AT222" s="258" t="s">
        <v>152</v>
      </c>
      <c r="AU222" s="258" t="s">
        <v>83</v>
      </c>
      <c r="AV222" s="12" t="s">
        <v>135</v>
      </c>
      <c r="AW222" s="12" t="s">
        <v>37</v>
      </c>
      <c r="AX222" s="12" t="s">
        <v>81</v>
      </c>
      <c r="AY222" s="258" t="s">
        <v>121</v>
      </c>
    </row>
    <row r="223" s="1" customFormat="1" ht="16.5" customHeight="1">
      <c r="B223" s="44"/>
      <c r="C223" s="210" t="s">
        <v>389</v>
      </c>
      <c r="D223" s="210" t="s">
        <v>122</v>
      </c>
      <c r="E223" s="211" t="s">
        <v>390</v>
      </c>
      <c r="F223" s="212" t="s">
        <v>391</v>
      </c>
      <c r="G223" s="213" t="s">
        <v>197</v>
      </c>
      <c r="H223" s="214">
        <v>28</v>
      </c>
      <c r="I223" s="215"/>
      <c r="J223" s="216">
        <f>ROUND(I223*H223,2)</f>
        <v>0</v>
      </c>
      <c r="K223" s="212" t="s">
        <v>21</v>
      </c>
      <c r="L223" s="70"/>
      <c r="M223" s="217" t="s">
        <v>21</v>
      </c>
      <c r="N223" s="218" t="s">
        <v>44</v>
      </c>
      <c r="O223" s="45"/>
      <c r="P223" s="219">
        <f>O223*H223</f>
        <v>0</v>
      </c>
      <c r="Q223" s="219">
        <v>0.00147</v>
      </c>
      <c r="R223" s="219">
        <f>Q223*H223</f>
        <v>0.041160000000000002</v>
      </c>
      <c r="S223" s="219">
        <v>0</v>
      </c>
      <c r="T223" s="220">
        <f>S223*H223</f>
        <v>0</v>
      </c>
      <c r="AR223" s="22" t="s">
        <v>135</v>
      </c>
      <c r="AT223" s="22" t="s">
        <v>122</v>
      </c>
      <c r="AU223" s="22" t="s">
        <v>83</v>
      </c>
      <c r="AY223" s="22" t="s">
        <v>121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2" t="s">
        <v>81</v>
      </c>
      <c r="BK223" s="221">
        <f>ROUND(I223*H223,2)</f>
        <v>0</v>
      </c>
      <c r="BL223" s="22" t="s">
        <v>135</v>
      </c>
      <c r="BM223" s="22" t="s">
        <v>392</v>
      </c>
    </row>
    <row r="224" s="1" customFormat="1">
      <c r="B224" s="44"/>
      <c r="C224" s="72"/>
      <c r="D224" s="224" t="s">
        <v>174</v>
      </c>
      <c r="E224" s="72"/>
      <c r="F224" s="243" t="s">
        <v>248</v>
      </c>
      <c r="G224" s="72"/>
      <c r="H224" s="72"/>
      <c r="I224" s="182"/>
      <c r="J224" s="72"/>
      <c r="K224" s="72"/>
      <c r="L224" s="70"/>
      <c r="M224" s="244"/>
      <c r="N224" s="45"/>
      <c r="O224" s="45"/>
      <c r="P224" s="45"/>
      <c r="Q224" s="45"/>
      <c r="R224" s="45"/>
      <c r="S224" s="45"/>
      <c r="T224" s="93"/>
      <c r="AT224" s="22" t="s">
        <v>174</v>
      </c>
      <c r="AU224" s="22" t="s">
        <v>83</v>
      </c>
    </row>
    <row r="225" s="10" customFormat="1">
      <c r="B225" s="222"/>
      <c r="C225" s="223"/>
      <c r="D225" s="224" t="s">
        <v>152</v>
      </c>
      <c r="E225" s="225" t="s">
        <v>21</v>
      </c>
      <c r="F225" s="226" t="s">
        <v>393</v>
      </c>
      <c r="G225" s="223"/>
      <c r="H225" s="227">
        <v>14</v>
      </c>
      <c r="I225" s="228"/>
      <c r="J225" s="223"/>
      <c r="K225" s="223"/>
      <c r="L225" s="229"/>
      <c r="M225" s="245"/>
      <c r="N225" s="246"/>
      <c r="O225" s="246"/>
      <c r="P225" s="246"/>
      <c r="Q225" s="246"/>
      <c r="R225" s="246"/>
      <c r="S225" s="246"/>
      <c r="T225" s="247"/>
      <c r="AT225" s="233" t="s">
        <v>152</v>
      </c>
      <c r="AU225" s="233" t="s">
        <v>83</v>
      </c>
      <c r="AV225" s="10" t="s">
        <v>83</v>
      </c>
      <c r="AW225" s="10" t="s">
        <v>37</v>
      </c>
      <c r="AX225" s="10" t="s">
        <v>73</v>
      </c>
      <c r="AY225" s="233" t="s">
        <v>121</v>
      </c>
    </row>
    <row r="226" s="10" customFormat="1">
      <c r="B226" s="222"/>
      <c r="C226" s="223"/>
      <c r="D226" s="224" t="s">
        <v>152</v>
      </c>
      <c r="E226" s="225" t="s">
        <v>21</v>
      </c>
      <c r="F226" s="226" t="s">
        <v>394</v>
      </c>
      <c r="G226" s="223"/>
      <c r="H226" s="227">
        <v>14</v>
      </c>
      <c r="I226" s="228"/>
      <c r="J226" s="223"/>
      <c r="K226" s="223"/>
      <c r="L226" s="229"/>
      <c r="M226" s="245"/>
      <c r="N226" s="246"/>
      <c r="O226" s="246"/>
      <c r="P226" s="246"/>
      <c r="Q226" s="246"/>
      <c r="R226" s="246"/>
      <c r="S226" s="246"/>
      <c r="T226" s="247"/>
      <c r="AT226" s="233" t="s">
        <v>152</v>
      </c>
      <c r="AU226" s="233" t="s">
        <v>83</v>
      </c>
      <c r="AV226" s="10" t="s">
        <v>83</v>
      </c>
      <c r="AW226" s="10" t="s">
        <v>37</v>
      </c>
      <c r="AX226" s="10" t="s">
        <v>73</v>
      </c>
      <c r="AY226" s="233" t="s">
        <v>121</v>
      </c>
    </row>
    <row r="227" s="12" customFormat="1">
      <c r="B227" s="248"/>
      <c r="C227" s="249"/>
      <c r="D227" s="224" t="s">
        <v>152</v>
      </c>
      <c r="E227" s="250" t="s">
        <v>21</v>
      </c>
      <c r="F227" s="251" t="s">
        <v>208</v>
      </c>
      <c r="G227" s="249"/>
      <c r="H227" s="252">
        <v>28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AT227" s="258" t="s">
        <v>152</v>
      </c>
      <c r="AU227" s="258" t="s">
        <v>83</v>
      </c>
      <c r="AV227" s="12" t="s">
        <v>135</v>
      </c>
      <c r="AW227" s="12" t="s">
        <v>37</v>
      </c>
      <c r="AX227" s="12" t="s">
        <v>81</v>
      </c>
      <c r="AY227" s="258" t="s">
        <v>121</v>
      </c>
    </row>
    <row r="228" s="9" customFormat="1" ht="29.88" customHeight="1">
      <c r="B228" s="196"/>
      <c r="C228" s="197"/>
      <c r="D228" s="198" t="s">
        <v>72</v>
      </c>
      <c r="E228" s="241" t="s">
        <v>120</v>
      </c>
      <c r="F228" s="241" t="s">
        <v>395</v>
      </c>
      <c r="G228" s="197"/>
      <c r="H228" s="197"/>
      <c r="I228" s="200"/>
      <c r="J228" s="242">
        <f>BK228</f>
        <v>0</v>
      </c>
      <c r="K228" s="197"/>
      <c r="L228" s="202"/>
      <c r="M228" s="203"/>
      <c r="N228" s="204"/>
      <c r="O228" s="204"/>
      <c r="P228" s="205">
        <f>SUM(P229:P275)</f>
        <v>0</v>
      </c>
      <c r="Q228" s="204"/>
      <c r="R228" s="205">
        <f>SUM(R229:R275)</f>
        <v>259.19972000000001</v>
      </c>
      <c r="S228" s="204"/>
      <c r="T228" s="206">
        <f>SUM(T229:T275)</f>
        <v>0</v>
      </c>
      <c r="AR228" s="207" t="s">
        <v>81</v>
      </c>
      <c r="AT228" s="208" t="s">
        <v>72</v>
      </c>
      <c r="AU228" s="208" t="s">
        <v>81</v>
      </c>
      <c r="AY228" s="207" t="s">
        <v>121</v>
      </c>
      <c r="BK228" s="209">
        <f>SUM(BK229:BK275)</f>
        <v>0</v>
      </c>
    </row>
    <row r="229" s="1" customFormat="1" ht="16.5" customHeight="1">
      <c r="B229" s="44"/>
      <c r="C229" s="210" t="s">
        <v>396</v>
      </c>
      <c r="D229" s="210" t="s">
        <v>122</v>
      </c>
      <c r="E229" s="211" t="s">
        <v>397</v>
      </c>
      <c r="F229" s="212" t="s">
        <v>398</v>
      </c>
      <c r="G229" s="213" t="s">
        <v>178</v>
      </c>
      <c r="H229" s="214">
        <v>15.720000000000001</v>
      </c>
      <c r="I229" s="215"/>
      <c r="J229" s="216">
        <f>ROUND(I229*H229,2)</f>
        <v>0</v>
      </c>
      <c r="K229" s="212" t="s">
        <v>179</v>
      </c>
      <c r="L229" s="70"/>
      <c r="M229" s="217" t="s">
        <v>21</v>
      </c>
      <c r="N229" s="218" t="s">
        <v>44</v>
      </c>
      <c r="O229" s="45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AR229" s="22" t="s">
        <v>135</v>
      </c>
      <c r="AT229" s="22" t="s">
        <v>122</v>
      </c>
      <c r="AU229" s="22" t="s">
        <v>83</v>
      </c>
      <c r="AY229" s="22" t="s">
        <v>121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22" t="s">
        <v>81</v>
      </c>
      <c r="BK229" s="221">
        <f>ROUND(I229*H229,2)</f>
        <v>0</v>
      </c>
      <c r="BL229" s="22" t="s">
        <v>135</v>
      </c>
      <c r="BM229" s="22" t="s">
        <v>399</v>
      </c>
    </row>
    <row r="230" s="1" customFormat="1">
      <c r="B230" s="44"/>
      <c r="C230" s="72"/>
      <c r="D230" s="224" t="s">
        <v>174</v>
      </c>
      <c r="E230" s="72"/>
      <c r="F230" s="243" t="s">
        <v>181</v>
      </c>
      <c r="G230" s="72"/>
      <c r="H230" s="72"/>
      <c r="I230" s="182"/>
      <c r="J230" s="72"/>
      <c r="K230" s="72"/>
      <c r="L230" s="70"/>
      <c r="M230" s="244"/>
      <c r="N230" s="45"/>
      <c r="O230" s="45"/>
      <c r="P230" s="45"/>
      <c r="Q230" s="45"/>
      <c r="R230" s="45"/>
      <c r="S230" s="45"/>
      <c r="T230" s="93"/>
      <c r="AT230" s="22" t="s">
        <v>174</v>
      </c>
      <c r="AU230" s="22" t="s">
        <v>83</v>
      </c>
    </row>
    <row r="231" s="10" customFormat="1">
      <c r="B231" s="222"/>
      <c r="C231" s="223"/>
      <c r="D231" s="224" t="s">
        <v>152</v>
      </c>
      <c r="E231" s="225" t="s">
        <v>21</v>
      </c>
      <c r="F231" s="226" t="s">
        <v>400</v>
      </c>
      <c r="G231" s="223"/>
      <c r="H231" s="227">
        <v>4.2000000000000002</v>
      </c>
      <c r="I231" s="228"/>
      <c r="J231" s="223"/>
      <c r="K231" s="223"/>
      <c r="L231" s="229"/>
      <c r="M231" s="245"/>
      <c r="N231" s="246"/>
      <c r="O231" s="246"/>
      <c r="P231" s="246"/>
      <c r="Q231" s="246"/>
      <c r="R231" s="246"/>
      <c r="S231" s="246"/>
      <c r="T231" s="247"/>
      <c r="AT231" s="233" t="s">
        <v>152</v>
      </c>
      <c r="AU231" s="233" t="s">
        <v>83</v>
      </c>
      <c r="AV231" s="10" t="s">
        <v>83</v>
      </c>
      <c r="AW231" s="10" t="s">
        <v>37</v>
      </c>
      <c r="AX231" s="10" t="s">
        <v>73</v>
      </c>
      <c r="AY231" s="233" t="s">
        <v>121</v>
      </c>
    </row>
    <row r="232" s="10" customFormat="1">
      <c r="B232" s="222"/>
      <c r="C232" s="223"/>
      <c r="D232" s="224" t="s">
        <v>152</v>
      </c>
      <c r="E232" s="225" t="s">
        <v>21</v>
      </c>
      <c r="F232" s="226" t="s">
        <v>401</v>
      </c>
      <c r="G232" s="223"/>
      <c r="H232" s="227">
        <v>11.52</v>
      </c>
      <c r="I232" s="228"/>
      <c r="J232" s="223"/>
      <c r="K232" s="223"/>
      <c r="L232" s="229"/>
      <c r="M232" s="245"/>
      <c r="N232" s="246"/>
      <c r="O232" s="246"/>
      <c r="P232" s="246"/>
      <c r="Q232" s="246"/>
      <c r="R232" s="246"/>
      <c r="S232" s="246"/>
      <c r="T232" s="247"/>
      <c r="AT232" s="233" t="s">
        <v>152</v>
      </c>
      <c r="AU232" s="233" t="s">
        <v>83</v>
      </c>
      <c r="AV232" s="10" t="s">
        <v>83</v>
      </c>
      <c r="AW232" s="10" t="s">
        <v>37</v>
      </c>
      <c r="AX232" s="10" t="s">
        <v>73</v>
      </c>
      <c r="AY232" s="233" t="s">
        <v>121</v>
      </c>
    </row>
    <row r="233" s="12" customFormat="1">
      <c r="B233" s="248"/>
      <c r="C233" s="249"/>
      <c r="D233" s="224" t="s">
        <v>152</v>
      </c>
      <c r="E233" s="250" t="s">
        <v>21</v>
      </c>
      <c r="F233" s="251" t="s">
        <v>208</v>
      </c>
      <c r="G233" s="249"/>
      <c r="H233" s="252">
        <v>15.720000000000001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AT233" s="258" t="s">
        <v>152</v>
      </c>
      <c r="AU233" s="258" t="s">
        <v>83</v>
      </c>
      <c r="AV233" s="12" t="s">
        <v>135</v>
      </c>
      <c r="AW233" s="12" t="s">
        <v>37</v>
      </c>
      <c r="AX233" s="12" t="s">
        <v>81</v>
      </c>
      <c r="AY233" s="258" t="s">
        <v>121</v>
      </c>
    </row>
    <row r="234" s="1" customFormat="1" ht="16.5" customHeight="1">
      <c r="B234" s="44"/>
      <c r="C234" s="210" t="s">
        <v>402</v>
      </c>
      <c r="D234" s="210" t="s">
        <v>122</v>
      </c>
      <c r="E234" s="211" t="s">
        <v>403</v>
      </c>
      <c r="F234" s="212" t="s">
        <v>404</v>
      </c>
      <c r="G234" s="213" t="s">
        <v>178</v>
      </c>
      <c r="H234" s="214">
        <v>28.25</v>
      </c>
      <c r="I234" s="215"/>
      <c r="J234" s="216">
        <f>ROUND(I234*H234,2)</f>
        <v>0</v>
      </c>
      <c r="K234" s="212" t="s">
        <v>179</v>
      </c>
      <c r="L234" s="70"/>
      <c r="M234" s="217" t="s">
        <v>21</v>
      </c>
      <c r="N234" s="218" t="s">
        <v>44</v>
      </c>
      <c r="O234" s="45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AR234" s="22" t="s">
        <v>135</v>
      </c>
      <c r="AT234" s="22" t="s">
        <v>122</v>
      </c>
      <c r="AU234" s="22" t="s">
        <v>83</v>
      </c>
      <c r="AY234" s="22" t="s">
        <v>121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2" t="s">
        <v>81</v>
      </c>
      <c r="BK234" s="221">
        <f>ROUND(I234*H234,2)</f>
        <v>0</v>
      </c>
      <c r="BL234" s="22" t="s">
        <v>135</v>
      </c>
      <c r="BM234" s="22" t="s">
        <v>405</v>
      </c>
    </row>
    <row r="235" s="10" customFormat="1">
      <c r="B235" s="222"/>
      <c r="C235" s="223"/>
      <c r="D235" s="224" t="s">
        <v>152</v>
      </c>
      <c r="E235" s="225" t="s">
        <v>21</v>
      </c>
      <c r="F235" s="226" t="s">
        <v>406</v>
      </c>
      <c r="G235" s="223"/>
      <c r="H235" s="227">
        <v>28.25</v>
      </c>
      <c r="I235" s="228"/>
      <c r="J235" s="223"/>
      <c r="K235" s="223"/>
      <c r="L235" s="229"/>
      <c r="M235" s="245"/>
      <c r="N235" s="246"/>
      <c r="O235" s="246"/>
      <c r="P235" s="246"/>
      <c r="Q235" s="246"/>
      <c r="R235" s="246"/>
      <c r="S235" s="246"/>
      <c r="T235" s="247"/>
      <c r="AT235" s="233" t="s">
        <v>152</v>
      </c>
      <c r="AU235" s="233" t="s">
        <v>83</v>
      </c>
      <c r="AV235" s="10" t="s">
        <v>83</v>
      </c>
      <c r="AW235" s="10" t="s">
        <v>37</v>
      </c>
      <c r="AX235" s="10" t="s">
        <v>81</v>
      </c>
      <c r="AY235" s="233" t="s">
        <v>121</v>
      </c>
    </row>
    <row r="236" s="1" customFormat="1" ht="16.5" customHeight="1">
      <c r="B236" s="44"/>
      <c r="C236" s="210" t="s">
        <v>407</v>
      </c>
      <c r="D236" s="210" t="s">
        <v>122</v>
      </c>
      <c r="E236" s="211" t="s">
        <v>408</v>
      </c>
      <c r="F236" s="212" t="s">
        <v>409</v>
      </c>
      <c r="G236" s="213" t="s">
        <v>178</v>
      </c>
      <c r="H236" s="214">
        <v>236</v>
      </c>
      <c r="I236" s="215"/>
      <c r="J236" s="216">
        <f>ROUND(I236*H236,2)</f>
        <v>0</v>
      </c>
      <c r="K236" s="212" t="s">
        <v>179</v>
      </c>
      <c r="L236" s="70"/>
      <c r="M236" s="217" t="s">
        <v>21</v>
      </c>
      <c r="N236" s="218" t="s">
        <v>44</v>
      </c>
      <c r="O236" s="45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AR236" s="22" t="s">
        <v>135</v>
      </c>
      <c r="AT236" s="22" t="s">
        <v>122</v>
      </c>
      <c r="AU236" s="22" t="s">
        <v>83</v>
      </c>
      <c r="AY236" s="22" t="s">
        <v>121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22" t="s">
        <v>81</v>
      </c>
      <c r="BK236" s="221">
        <f>ROUND(I236*H236,2)</f>
        <v>0</v>
      </c>
      <c r="BL236" s="22" t="s">
        <v>135</v>
      </c>
      <c r="BM236" s="22" t="s">
        <v>410</v>
      </c>
    </row>
    <row r="237" s="1" customFormat="1">
      <c r="B237" s="44"/>
      <c r="C237" s="72"/>
      <c r="D237" s="224" t="s">
        <v>174</v>
      </c>
      <c r="E237" s="72"/>
      <c r="F237" s="243" t="s">
        <v>181</v>
      </c>
      <c r="G237" s="72"/>
      <c r="H237" s="72"/>
      <c r="I237" s="182"/>
      <c r="J237" s="72"/>
      <c r="K237" s="72"/>
      <c r="L237" s="70"/>
      <c r="M237" s="244"/>
      <c r="N237" s="45"/>
      <c r="O237" s="45"/>
      <c r="P237" s="45"/>
      <c r="Q237" s="45"/>
      <c r="R237" s="45"/>
      <c r="S237" s="45"/>
      <c r="T237" s="93"/>
      <c r="AT237" s="22" t="s">
        <v>174</v>
      </c>
      <c r="AU237" s="22" t="s">
        <v>83</v>
      </c>
    </row>
    <row r="238" s="10" customFormat="1">
      <c r="B238" s="222"/>
      <c r="C238" s="223"/>
      <c r="D238" s="224" t="s">
        <v>152</v>
      </c>
      <c r="E238" s="225" t="s">
        <v>21</v>
      </c>
      <c r="F238" s="226" t="s">
        <v>411</v>
      </c>
      <c r="G238" s="223"/>
      <c r="H238" s="227">
        <v>236</v>
      </c>
      <c r="I238" s="228"/>
      <c r="J238" s="223"/>
      <c r="K238" s="223"/>
      <c r="L238" s="229"/>
      <c r="M238" s="245"/>
      <c r="N238" s="246"/>
      <c r="O238" s="246"/>
      <c r="P238" s="246"/>
      <c r="Q238" s="246"/>
      <c r="R238" s="246"/>
      <c r="S238" s="246"/>
      <c r="T238" s="247"/>
      <c r="AT238" s="233" t="s">
        <v>152</v>
      </c>
      <c r="AU238" s="233" t="s">
        <v>83</v>
      </c>
      <c r="AV238" s="10" t="s">
        <v>83</v>
      </c>
      <c r="AW238" s="10" t="s">
        <v>37</v>
      </c>
      <c r="AX238" s="10" t="s">
        <v>81</v>
      </c>
      <c r="AY238" s="233" t="s">
        <v>121</v>
      </c>
    </row>
    <row r="239" s="1" customFormat="1" ht="16.5" customHeight="1">
      <c r="B239" s="44"/>
      <c r="C239" s="210" t="s">
        <v>412</v>
      </c>
      <c r="D239" s="210" t="s">
        <v>122</v>
      </c>
      <c r="E239" s="211" t="s">
        <v>413</v>
      </c>
      <c r="F239" s="212" t="s">
        <v>414</v>
      </c>
      <c r="G239" s="213" t="s">
        <v>178</v>
      </c>
      <c r="H239" s="214">
        <v>48.799999999999997</v>
      </c>
      <c r="I239" s="215"/>
      <c r="J239" s="216">
        <f>ROUND(I239*H239,2)</f>
        <v>0</v>
      </c>
      <c r="K239" s="212" t="s">
        <v>179</v>
      </c>
      <c r="L239" s="70"/>
      <c r="M239" s="217" t="s">
        <v>21</v>
      </c>
      <c r="N239" s="218" t="s">
        <v>44</v>
      </c>
      <c r="O239" s="45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AR239" s="22" t="s">
        <v>135</v>
      </c>
      <c r="AT239" s="22" t="s">
        <v>122</v>
      </c>
      <c r="AU239" s="22" t="s">
        <v>83</v>
      </c>
      <c r="AY239" s="22" t="s">
        <v>121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22" t="s">
        <v>81</v>
      </c>
      <c r="BK239" s="221">
        <f>ROUND(I239*H239,2)</f>
        <v>0</v>
      </c>
      <c r="BL239" s="22" t="s">
        <v>135</v>
      </c>
      <c r="BM239" s="22" t="s">
        <v>415</v>
      </c>
    </row>
    <row r="240" s="1" customFormat="1">
      <c r="B240" s="44"/>
      <c r="C240" s="72"/>
      <c r="D240" s="224" t="s">
        <v>174</v>
      </c>
      <c r="E240" s="72"/>
      <c r="F240" s="243" t="s">
        <v>181</v>
      </c>
      <c r="G240" s="72"/>
      <c r="H240" s="72"/>
      <c r="I240" s="182"/>
      <c r="J240" s="72"/>
      <c r="K240" s="72"/>
      <c r="L240" s="70"/>
      <c r="M240" s="244"/>
      <c r="N240" s="45"/>
      <c r="O240" s="45"/>
      <c r="P240" s="45"/>
      <c r="Q240" s="45"/>
      <c r="R240" s="45"/>
      <c r="S240" s="45"/>
      <c r="T240" s="93"/>
      <c r="AT240" s="22" t="s">
        <v>174</v>
      </c>
      <c r="AU240" s="22" t="s">
        <v>83</v>
      </c>
    </row>
    <row r="241" s="10" customFormat="1">
      <c r="B241" s="222"/>
      <c r="C241" s="223"/>
      <c r="D241" s="224" t="s">
        <v>152</v>
      </c>
      <c r="E241" s="225" t="s">
        <v>21</v>
      </c>
      <c r="F241" s="226" t="s">
        <v>339</v>
      </c>
      <c r="G241" s="223"/>
      <c r="H241" s="227">
        <v>48.799999999999997</v>
      </c>
      <c r="I241" s="228"/>
      <c r="J241" s="223"/>
      <c r="K241" s="223"/>
      <c r="L241" s="229"/>
      <c r="M241" s="245"/>
      <c r="N241" s="246"/>
      <c r="O241" s="246"/>
      <c r="P241" s="246"/>
      <c r="Q241" s="246"/>
      <c r="R241" s="246"/>
      <c r="S241" s="246"/>
      <c r="T241" s="247"/>
      <c r="AT241" s="233" t="s">
        <v>152</v>
      </c>
      <c r="AU241" s="233" t="s">
        <v>83</v>
      </c>
      <c r="AV241" s="10" t="s">
        <v>83</v>
      </c>
      <c r="AW241" s="10" t="s">
        <v>37</v>
      </c>
      <c r="AX241" s="10" t="s">
        <v>81</v>
      </c>
      <c r="AY241" s="233" t="s">
        <v>121</v>
      </c>
    </row>
    <row r="242" s="1" customFormat="1" ht="16.5" customHeight="1">
      <c r="B242" s="44"/>
      <c r="C242" s="210" t="s">
        <v>416</v>
      </c>
      <c r="D242" s="210" t="s">
        <v>122</v>
      </c>
      <c r="E242" s="211" t="s">
        <v>417</v>
      </c>
      <c r="F242" s="212" t="s">
        <v>418</v>
      </c>
      <c r="G242" s="213" t="s">
        <v>178</v>
      </c>
      <c r="H242" s="214">
        <v>242</v>
      </c>
      <c r="I242" s="215"/>
      <c r="J242" s="216">
        <f>ROUND(I242*H242,2)</f>
        <v>0</v>
      </c>
      <c r="K242" s="212" t="s">
        <v>179</v>
      </c>
      <c r="L242" s="70"/>
      <c r="M242" s="217" t="s">
        <v>21</v>
      </c>
      <c r="N242" s="218" t="s">
        <v>44</v>
      </c>
      <c r="O242" s="45"/>
      <c r="P242" s="219">
        <f>O242*H242</f>
        <v>0</v>
      </c>
      <c r="Q242" s="219">
        <v>0.378</v>
      </c>
      <c r="R242" s="219">
        <f>Q242*H242</f>
        <v>91.475999999999999</v>
      </c>
      <c r="S242" s="219">
        <v>0</v>
      </c>
      <c r="T242" s="220">
        <f>S242*H242</f>
        <v>0</v>
      </c>
      <c r="AR242" s="22" t="s">
        <v>135</v>
      </c>
      <c r="AT242" s="22" t="s">
        <v>122</v>
      </c>
      <c r="AU242" s="22" t="s">
        <v>83</v>
      </c>
      <c r="AY242" s="22" t="s">
        <v>121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22" t="s">
        <v>81</v>
      </c>
      <c r="BK242" s="221">
        <f>ROUND(I242*H242,2)</f>
        <v>0</v>
      </c>
      <c r="BL242" s="22" t="s">
        <v>135</v>
      </c>
      <c r="BM242" s="22" t="s">
        <v>419</v>
      </c>
    </row>
    <row r="243" s="1" customFormat="1">
      <c r="B243" s="44"/>
      <c r="C243" s="72"/>
      <c r="D243" s="224" t="s">
        <v>174</v>
      </c>
      <c r="E243" s="72"/>
      <c r="F243" s="243" t="s">
        <v>181</v>
      </c>
      <c r="G243" s="72"/>
      <c r="H243" s="72"/>
      <c r="I243" s="182"/>
      <c r="J243" s="72"/>
      <c r="K243" s="72"/>
      <c r="L243" s="70"/>
      <c r="M243" s="244"/>
      <c r="N243" s="45"/>
      <c r="O243" s="45"/>
      <c r="P243" s="45"/>
      <c r="Q243" s="45"/>
      <c r="R243" s="45"/>
      <c r="S243" s="45"/>
      <c r="T243" s="93"/>
      <c r="AT243" s="22" t="s">
        <v>174</v>
      </c>
      <c r="AU243" s="22" t="s">
        <v>83</v>
      </c>
    </row>
    <row r="244" s="10" customFormat="1">
      <c r="B244" s="222"/>
      <c r="C244" s="223"/>
      <c r="D244" s="224" t="s">
        <v>152</v>
      </c>
      <c r="E244" s="225" t="s">
        <v>21</v>
      </c>
      <c r="F244" s="226" t="s">
        <v>336</v>
      </c>
      <c r="G244" s="223"/>
      <c r="H244" s="227">
        <v>37</v>
      </c>
      <c r="I244" s="228"/>
      <c r="J244" s="223"/>
      <c r="K244" s="223"/>
      <c r="L244" s="229"/>
      <c r="M244" s="245"/>
      <c r="N244" s="246"/>
      <c r="O244" s="246"/>
      <c r="P244" s="246"/>
      <c r="Q244" s="246"/>
      <c r="R244" s="246"/>
      <c r="S244" s="246"/>
      <c r="T244" s="247"/>
      <c r="AT244" s="233" t="s">
        <v>152</v>
      </c>
      <c r="AU244" s="233" t="s">
        <v>83</v>
      </c>
      <c r="AV244" s="10" t="s">
        <v>83</v>
      </c>
      <c r="AW244" s="10" t="s">
        <v>37</v>
      </c>
      <c r="AX244" s="10" t="s">
        <v>73</v>
      </c>
      <c r="AY244" s="233" t="s">
        <v>121</v>
      </c>
    </row>
    <row r="245" s="10" customFormat="1">
      <c r="B245" s="222"/>
      <c r="C245" s="223"/>
      <c r="D245" s="224" t="s">
        <v>152</v>
      </c>
      <c r="E245" s="225" t="s">
        <v>21</v>
      </c>
      <c r="F245" s="226" t="s">
        <v>338</v>
      </c>
      <c r="G245" s="223"/>
      <c r="H245" s="227">
        <v>205</v>
      </c>
      <c r="I245" s="228"/>
      <c r="J245" s="223"/>
      <c r="K245" s="223"/>
      <c r="L245" s="229"/>
      <c r="M245" s="245"/>
      <c r="N245" s="246"/>
      <c r="O245" s="246"/>
      <c r="P245" s="246"/>
      <c r="Q245" s="246"/>
      <c r="R245" s="246"/>
      <c r="S245" s="246"/>
      <c r="T245" s="247"/>
      <c r="AT245" s="233" t="s">
        <v>152</v>
      </c>
      <c r="AU245" s="233" t="s">
        <v>83</v>
      </c>
      <c r="AV245" s="10" t="s">
        <v>83</v>
      </c>
      <c r="AW245" s="10" t="s">
        <v>37</v>
      </c>
      <c r="AX245" s="10" t="s">
        <v>73</v>
      </c>
      <c r="AY245" s="233" t="s">
        <v>121</v>
      </c>
    </row>
    <row r="246" s="12" customFormat="1">
      <c r="B246" s="248"/>
      <c r="C246" s="249"/>
      <c r="D246" s="224" t="s">
        <v>152</v>
      </c>
      <c r="E246" s="250" t="s">
        <v>21</v>
      </c>
      <c r="F246" s="251" t="s">
        <v>208</v>
      </c>
      <c r="G246" s="249"/>
      <c r="H246" s="252">
        <v>242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AT246" s="258" t="s">
        <v>152</v>
      </c>
      <c r="AU246" s="258" t="s">
        <v>83</v>
      </c>
      <c r="AV246" s="12" t="s">
        <v>135</v>
      </c>
      <c r="AW246" s="12" t="s">
        <v>37</v>
      </c>
      <c r="AX246" s="12" t="s">
        <v>81</v>
      </c>
      <c r="AY246" s="258" t="s">
        <v>121</v>
      </c>
    </row>
    <row r="247" s="1" customFormat="1" ht="25.5" customHeight="1">
      <c r="B247" s="44"/>
      <c r="C247" s="210" t="s">
        <v>420</v>
      </c>
      <c r="D247" s="210" t="s">
        <v>122</v>
      </c>
      <c r="E247" s="211" t="s">
        <v>421</v>
      </c>
      <c r="F247" s="212" t="s">
        <v>422</v>
      </c>
      <c r="G247" s="213" t="s">
        <v>178</v>
      </c>
      <c r="H247" s="214">
        <v>205</v>
      </c>
      <c r="I247" s="215"/>
      <c r="J247" s="216">
        <f>ROUND(I247*H247,2)</f>
        <v>0</v>
      </c>
      <c r="K247" s="212" t="s">
        <v>179</v>
      </c>
      <c r="L247" s="70"/>
      <c r="M247" s="217" t="s">
        <v>21</v>
      </c>
      <c r="N247" s="218" t="s">
        <v>44</v>
      </c>
      <c r="O247" s="45"/>
      <c r="P247" s="219">
        <f>O247*H247</f>
        <v>0</v>
      </c>
      <c r="Q247" s="219">
        <v>0.15826000000000001</v>
      </c>
      <c r="R247" s="219">
        <f>Q247*H247</f>
        <v>32.443300000000001</v>
      </c>
      <c r="S247" s="219">
        <v>0</v>
      </c>
      <c r="T247" s="220">
        <f>S247*H247</f>
        <v>0</v>
      </c>
      <c r="AR247" s="22" t="s">
        <v>135</v>
      </c>
      <c r="AT247" s="22" t="s">
        <v>122</v>
      </c>
      <c r="AU247" s="22" t="s">
        <v>83</v>
      </c>
      <c r="AY247" s="22" t="s">
        <v>121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22" t="s">
        <v>81</v>
      </c>
      <c r="BK247" s="221">
        <f>ROUND(I247*H247,2)</f>
        <v>0</v>
      </c>
      <c r="BL247" s="22" t="s">
        <v>135</v>
      </c>
      <c r="BM247" s="22" t="s">
        <v>423</v>
      </c>
    </row>
    <row r="248" s="1" customFormat="1">
      <c r="B248" s="44"/>
      <c r="C248" s="72"/>
      <c r="D248" s="224" t="s">
        <v>174</v>
      </c>
      <c r="E248" s="72"/>
      <c r="F248" s="243" t="s">
        <v>181</v>
      </c>
      <c r="G248" s="72"/>
      <c r="H248" s="72"/>
      <c r="I248" s="182"/>
      <c r="J248" s="72"/>
      <c r="K248" s="72"/>
      <c r="L248" s="70"/>
      <c r="M248" s="244"/>
      <c r="N248" s="45"/>
      <c r="O248" s="45"/>
      <c r="P248" s="45"/>
      <c r="Q248" s="45"/>
      <c r="R248" s="45"/>
      <c r="S248" s="45"/>
      <c r="T248" s="93"/>
      <c r="AT248" s="22" t="s">
        <v>174</v>
      </c>
      <c r="AU248" s="22" t="s">
        <v>83</v>
      </c>
    </row>
    <row r="249" s="10" customFormat="1">
      <c r="B249" s="222"/>
      <c r="C249" s="223"/>
      <c r="D249" s="224" t="s">
        <v>152</v>
      </c>
      <c r="E249" s="225" t="s">
        <v>21</v>
      </c>
      <c r="F249" s="226" t="s">
        <v>338</v>
      </c>
      <c r="G249" s="223"/>
      <c r="H249" s="227">
        <v>205</v>
      </c>
      <c r="I249" s="228"/>
      <c r="J249" s="223"/>
      <c r="K249" s="223"/>
      <c r="L249" s="229"/>
      <c r="M249" s="245"/>
      <c r="N249" s="246"/>
      <c r="O249" s="246"/>
      <c r="P249" s="246"/>
      <c r="Q249" s="246"/>
      <c r="R249" s="246"/>
      <c r="S249" s="246"/>
      <c r="T249" s="247"/>
      <c r="AT249" s="233" t="s">
        <v>152</v>
      </c>
      <c r="AU249" s="233" t="s">
        <v>83</v>
      </c>
      <c r="AV249" s="10" t="s">
        <v>83</v>
      </c>
      <c r="AW249" s="10" t="s">
        <v>37</v>
      </c>
      <c r="AX249" s="10" t="s">
        <v>81</v>
      </c>
      <c r="AY249" s="233" t="s">
        <v>121</v>
      </c>
    </row>
    <row r="250" s="1" customFormat="1" ht="16.5" customHeight="1">
      <c r="B250" s="44"/>
      <c r="C250" s="210" t="s">
        <v>424</v>
      </c>
      <c r="D250" s="210" t="s">
        <v>122</v>
      </c>
      <c r="E250" s="211" t="s">
        <v>425</v>
      </c>
      <c r="F250" s="212" t="s">
        <v>426</v>
      </c>
      <c r="G250" s="213" t="s">
        <v>178</v>
      </c>
      <c r="H250" s="214">
        <v>205</v>
      </c>
      <c r="I250" s="215"/>
      <c r="J250" s="216">
        <f>ROUND(I250*H250,2)</f>
        <v>0</v>
      </c>
      <c r="K250" s="212" t="s">
        <v>179</v>
      </c>
      <c r="L250" s="70"/>
      <c r="M250" s="217" t="s">
        <v>21</v>
      </c>
      <c r="N250" s="218" t="s">
        <v>44</v>
      </c>
      <c r="O250" s="45"/>
      <c r="P250" s="219">
        <f>O250*H250</f>
        <v>0</v>
      </c>
      <c r="Q250" s="219">
        <v>0.37724000000000002</v>
      </c>
      <c r="R250" s="219">
        <f>Q250*H250</f>
        <v>77.33420000000001</v>
      </c>
      <c r="S250" s="219">
        <v>0</v>
      </c>
      <c r="T250" s="220">
        <f>S250*H250</f>
        <v>0</v>
      </c>
      <c r="AR250" s="22" t="s">
        <v>135</v>
      </c>
      <c r="AT250" s="22" t="s">
        <v>122</v>
      </c>
      <c r="AU250" s="22" t="s">
        <v>83</v>
      </c>
      <c r="AY250" s="22" t="s">
        <v>121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22" t="s">
        <v>81</v>
      </c>
      <c r="BK250" s="221">
        <f>ROUND(I250*H250,2)</f>
        <v>0</v>
      </c>
      <c r="BL250" s="22" t="s">
        <v>135</v>
      </c>
      <c r="BM250" s="22" t="s">
        <v>427</v>
      </c>
    </row>
    <row r="251" s="1" customFormat="1">
      <c r="B251" s="44"/>
      <c r="C251" s="72"/>
      <c r="D251" s="224" t="s">
        <v>174</v>
      </c>
      <c r="E251" s="72"/>
      <c r="F251" s="243" t="s">
        <v>181</v>
      </c>
      <c r="G251" s="72"/>
      <c r="H251" s="72"/>
      <c r="I251" s="182"/>
      <c r="J251" s="72"/>
      <c r="K251" s="72"/>
      <c r="L251" s="70"/>
      <c r="M251" s="244"/>
      <c r="N251" s="45"/>
      <c r="O251" s="45"/>
      <c r="P251" s="45"/>
      <c r="Q251" s="45"/>
      <c r="R251" s="45"/>
      <c r="S251" s="45"/>
      <c r="T251" s="93"/>
      <c r="AT251" s="22" t="s">
        <v>174</v>
      </c>
      <c r="AU251" s="22" t="s">
        <v>83</v>
      </c>
    </row>
    <row r="252" s="10" customFormat="1">
      <c r="B252" s="222"/>
      <c r="C252" s="223"/>
      <c r="D252" s="224" t="s">
        <v>152</v>
      </c>
      <c r="E252" s="225" t="s">
        <v>21</v>
      </c>
      <c r="F252" s="226" t="s">
        <v>338</v>
      </c>
      <c r="G252" s="223"/>
      <c r="H252" s="227">
        <v>205</v>
      </c>
      <c r="I252" s="228"/>
      <c r="J252" s="223"/>
      <c r="K252" s="223"/>
      <c r="L252" s="229"/>
      <c r="M252" s="245"/>
      <c r="N252" s="246"/>
      <c r="O252" s="246"/>
      <c r="P252" s="246"/>
      <c r="Q252" s="246"/>
      <c r="R252" s="246"/>
      <c r="S252" s="246"/>
      <c r="T252" s="247"/>
      <c r="AT252" s="233" t="s">
        <v>152</v>
      </c>
      <c r="AU252" s="233" t="s">
        <v>83</v>
      </c>
      <c r="AV252" s="10" t="s">
        <v>83</v>
      </c>
      <c r="AW252" s="10" t="s">
        <v>37</v>
      </c>
      <c r="AX252" s="10" t="s">
        <v>81</v>
      </c>
      <c r="AY252" s="233" t="s">
        <v>121</v>
      </c>
    </row>
    <row r="253" s="1" customFormat="1" ht="16.5" customHeight="1">
      <c r="B253" s="44"/>
      <c r="C253" s="210" t="s">
        <v>428</v>
      </c>
      <c r="D253" s="210" t="s">
        <v>122</v>
      </c>
      <c r="E253" s="211" t="s">
        <v>429</v>
      </c>
      <c r="F253" s="212" t="s">
        <v>430</v>
      </c>
      <c r="G253" s="213" t="s">
        <v>178</v>
      </c>
      <c r="H253" s="214">
        <v>205</v>
      </c>
      <c r="I253" s="215"/>
      <c r="J253" s="216">
        <f>ROUND(I253*H253,2)</f>
        <v>0</v>
      </c>
      <c r="K253" s="212" t="s">
        <v>179</v>
      </c>
      <c r="L253" s="70"/>
      <c r="M253" s="217" t="s">
        <v>21</v>
      </c>
      <c r="N253" s="218" t="s">
        <v>44</v>
      </c>
      <c r="O253" s="45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AR253" s="22" t="s">
        <v>135</v>
      </c>
      <c r="AT253" s="22" t="s">
        <v>122</v>
      </c>
      <c r="AU253" s="22" t="s">
        <v>83</v>
      </c>
      <c r="AY253" s="22" t="s">
        <v>121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22" t="s">
        <v>81</v>
      </c>
      <c r="BK253" s="221">
        <f>ROUND(I253*H253,2)</f>
        <v>0</v>
      </c>
      <c r="BL253" s="22" t="s">
        <v>135</v>
      </c>
      <c r="BM253" s="22" t="s">
        <v>431</v>
      </c>
    </row>
    <row r="254" s="1" customFormat="1">
      <c r="B254" s="44"/>
      <c r="C254" s="72"/>
      <c r="D254" s="224" t="s">
        <v>174</v>
      </c>
      <c r="E254" s="72"/>
      <c r="F254" s="243" t="s">
        <v>181</v>
      </c>
      <c r="G254" s="72"/>
      <c r="H254" s="72"/>
      <c r="I254" s="182"/>
      <c r="J254" s="72"/>
      <c r="K254" s="72"/>
      <c r="L254" s="70"/>
      <c r="M254" s="244"/>
      <c r="N254" s="45"/>
      <c r="O254" s="45"/>
      <c r="P254" s="45"/>
      <c r="Q254" s="45"/>
      <c r="R254" s="45"/>
      <c r="S254" s="45"/>
      <c r="T254" s="93"/>
      <c r="AT254" s="22" t="s">
        <v>174</v>
      </c>
      <c r="AU254" s="22" t="s">
        <v>83</v>
      </c>
    </row>
    <row r="255" s="10" customFormat="1">
      <c r="B255" s="222"/>
      <c r="C255" s="223"/>
      <c r="D255" s="224" t="s">
        <v>152</v>
      </c>
      <c r="E255" s="225" t="s">
        <v>21</v>
      </c>
      <c r="F255" s="226" t="s">
        <v>338</v>
      </c>
      <c r="G255" s="223"/>
      <c r="H255" s="227">
        <v>205</v>
      </c>
      <c r="I255" s="228"/>
      <c r="J255" s="223"/>
      <c r="K255" s="223"/>
      <c r="L255" s="229"/>
      <c r="M255" s="245"/>
      <c r="N255" s="246"/>
      <c r="O255" s="246"/>
      <c r="P255" s="246"/>
      <c r="Q255" s="246"/>
      <c r="R255" s="246"/>
      <c r="S255" s="246"/>
      <c r="T255" s="247"/>
      <c r="AT255" s="233" t="s">
        <v>152</v>
      </c>
      <c r="AU255" s="233" t="s">
        <v>83</v>
      </c>
      <c r="AV255" s="10" t="s">
        <v>83</v>
      </c>
      <c r="AW255" s="10" t="s">
        <v>37</v>
      </c>
      <c r="AX255" s="10" t="s">
        <v>81</v>
      </c>
      <c r="AY255" s="233" t="s">
        <v>121</v>
      </c>
    </row>
    <row r="256" s="1" customFormat="1" ht="16.5" customHeight="1">
      <c r="B256" s="44"/>
      <c r="C256" s="210" t="s">
        <v>432</v>
      </c>
      <c r="D256" s="210" t="s">
        <v>122</v>
      </c>
      <c r="E256" s="211" t="s">
        <v>433</v>
      </c>
      <c r="F256" s="212" t="s">
        <v>434</v>
      </c>
      <c r="G256" s="213" t="s">
        <v>178</v>
      </c>
      <c r="H256" s="214">
        <v>205</v>
      </c>
      <c r="I256" s="215"/>
      <c r="J256" s="216">
        <f>ROUND(I256*H256,2)</f>
        <v>0</v>
      </c>
      <c r="K256" s="212" t="s">
        <v>179</v>
      </c>
      <c r="L256" s="70"/>
      <c r="M256" s="217" t="s">
        <v>21</v>
      </c>
      <c r="N256" s="218" t="s">
        <v>44</v>
      </c>
      <c r="O256" s="45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AR256" s="22" t="s">
        <v>135</v>
      </c>
      <c r="AT256" s="22" t="s">
        <v>122</v>
      </c>
      <c r="AU256" s="22" t="s">
        <v>83</v>
      </c>
      <c r="AY256" s="22" t="s">
        <v>121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2" t="s">
        <v>81</v>
      </c>
      <c r="BK256" s="221">
        <f>ROUND(I256*H256,2)</f>
        <v>0</v>
      </c>
      <c r="BL256" s="22" t="s">
        <v>135</v>
      </c>
      <c r="BM256" s="22" t="s">
        <v>435</v>
      </c>
    </row>
    <row r="257" s="1" customFormat="1">
      <c r="B257" s="44"/>
      <c r="C257" s="72"/>
      <c r="D257" s="224" t="s">
        <v>174</v>
      </c>
      <c r="E257" s="72"/>
      <c r="F257" s="243" t="s">
        <v>181</v>
      </c>
      <c r="G257" s="72"/>
      <c r="H257" s="72"/>
      <c r="I257" s="182"/>
      <c r="J257" s="72"/>
      <c r="K257" s="72"/>
      <c r="L257" s="70"/>
      <c r="M257" s="244"/>
      <c r="N257" s="45"/>
      <c r="O257" s="45"/>
      <c r="P257" s="45"/>
      <c r="Q257" s="45"/>
      <c r="R257" s="45"/>
      <c r="S257" s="45"/>
      <c r="T257" s="93"/>
      <c r="AT257" s="22" t="s">
        <v>174</v>
      </c>
      <c r="AU257" s="22" t="s">
        <v>83</v>
      </c>
    </row>
    <row r="258" s="10" customFormat="1">
      <c r="B258" s="222"/>
      <c r="C258" s="223"/>
      <c r="D258" s="224" t="s">
        <v>152</v>
      </c>
      <c r="E258" s="225" t="s">
        <v>21</v>
      </c>
      <c r="F258" s="226" t="s">
        <v>338</v>
      </c>
      <c r="G258" s="223"/>
      <c r="H258" s="227">
        <v>205</v>
      </c>
      <c r="I258" s="228"/>
      <c r="J258" s="223"/>
      <c r="K258" s="223"/>
      <c r="L258" s="229"/>
      <c r="M258" s="245"/>
      <c r="N258" s="246"/>
      <c r="O258" s="246"/>
      <c r="P258" s="246"/>
      <c r="Q258" s="246"/>
      <c r="R258" s="246"/>
      <c r="S258" s="246"/>
      <c r="T258" s="247"/>
      <c r="AT258" s="233" t="s">
        <v>152</v>
      </c>
      <c r="AU258" s="233" t="s">
        <v>83</v>
      </c>
      <c r="AV258" s="10" t="s">
        <v>83</v>
      </c>
      <c r="AW258" s="10" t="s">
        <v>37</v>
      </c>
      <c r="AX258" s="10" t="s">
        <v>81</v>
      </c>
      <c r="AY258" s="233" t="s">
        <v>121</v>
      </c>
    </row>
    <row r="259" s="1" customFormat="1" ht="25.5" customHeight="1">
      <c r="B259" s="44"/>
      <c r="C259" s="210" t="s">
        <v>436</v>
      </c>
      <c r="D259" s="210" t="s">
        <v>122</v>
      </c>
      <c r="E259" s="211" t="s">
        <v>437</v>
      </c>
      <c r="F259" s="212" t="s">
        <v>438</v>
      </c>
      <c r="G259" s="213" t="s">
        <v>178</v>
      </c>
      <c r="H259" s="214">
        <v>205</v>
      </c>
      <c r="I259" s="215"/>
      <c r="J259" s="216">
        <f>ROUND(I259*H259,2)</f>
        <v>0</v>
      </c>
      <c r="K259" s="212" t="s">
        <v>179</v>
      </c>
      <c r="L259" s="70"/>
      <c r="M259" s="217" t="s">
        <v>21</v>
      </c>
      <c r="N259" s="218" t="s">
        <v>44</v>
      </c>
      <c r="O259" s="45"/>
      <c r="P259" s="219">
        <f>O259*H259</f>
        <v>0</v>
      </c>
      <c r="Q259" s="219">
        <v>0.10373</v>
      </c>
      <c r="R259" s="219">
        <f>Q259*H259</f>
        <v>21.26465</v>
      </c>
      <c r="S259" s="219">
        <v>0</v>
      </c>
      <c r="T259" s="220">
        <f>S259*H259</f>
        <v>0</v>
      </c>
      <c r="AR259" s="22" t="s">
        <v>135</v>
      </c>
      <c r="AT259" s="22" t="s">
        <v>122</v>
      </c>
      <c r="AU259" s="22" t="s">
        <v>83</v>
      </c>
      <c r="AY259" s="22" t="s">
        <v>121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22" t="s">
        <v>81</v>
      </c>
      <c r="BK259" s="221">
        <f>ROUND(I259*H259,2)</f>
        <v>0</v>
      </c>
      <c r="BL259" s="22" t="s">
        <v>135</v>
      </c>
      <c r="BM259" s="22" t="s">
        <v>439</v>
      </c>
    </row>
    <row r="260" s="1" customFormat="1">
      <c r="B260" s="44"/>
      <c r="C260" s="72"/>
      <c r="D260" s="224" t="s">
        <v>174</v>
      </c>
      <c r="E260" s="72"/>
      <c r="F260" s="243" t="s">
        <v>181</v>
      </c>
      <c r="G260" s="72"/>
      <c r="H260" s="72"/>
      <c r="I260" s="182"/>
      <c r="J260" s="72"/>
      <c r="K260" s="72"/>
      <c r="L260" s="70"/>
      <c r="M260" s="244"/>
      <c r="N260" s="45"/>
      <c r="O260" s="45"/>
      <c r="P260" s="45"/>
      <c r="Q260" s="45"/>
      <c r="R260" s="45"/>
      <c r="S260" s="45"/>
      <c r="T260" s="93"/>
      <c r="AT260" s="22" t="s">
        <v>174</v>
      </c>
      <c r="AU260" s="22" t="s">
        <v>83</v>
      </c>
    </row>
    <row r="261" s="10" customFormat="1">
      <c r="B261" s="222"/>
      <c r="C261" s="223"/>
      <c r="D261" s="224" t="s">
        <v>152</v>
      </c>
      <c r="E261" s="225" t="s">
        <v>21</v>
      </c>
      <c r="F261" s="226" t="s">
        <v>338</v>
      </c>
      <c r="G261" s="223"/>
      <c r="H261" s="227">
        <v>205</v>
      </c>
      <c r="I261" s="228"/>
      <c r="J261" s="223"/>
      <c r="K261" s="223"/>
      <c r="L261" s="229"/>
      <c r="M261" s="245"/>
      <c r="N261" s="246"/>
      <c r="O261" s="246"/>
      <c r="P261" s="246"/>
      <c r="Q261" s="246"/>
      <c r="R261" s="246"/>
      <c r="S261" s="246"/>
      <c r="T261" s="247"/>
      <c r="AT261" s="233" t="s">
        <v>152</v>
      </c>
      <c r="AU261" s="233" t="s">
        <v>83</v>
      </c>
      <c r="AV261" s="10" t="s">
        <v>83</v>
      </c>
      <c r="AW261" s="10" t="s">
        <v>37</v>
      </c>
      <c r="AX261" s="10" t="s">
        <v>81</v>
      </c>
      <c r="AY261" s="233" t="s">
        <v>121</v>
      </c>
    </row>
    <row r="262" s="1" customFormat="1" ht="25.5" customHeight="1">
      <c r="B262" s="44"/>
      <c r="C262" s="210" t="s">
        <v>440</v>
      </c>
      <c r="D262" s="210" t="s">
        <v>122</v>
      </c>
      <c r="E262" s="211" t="s">
        <v>441</v>
      </c>
      <c r="F262" s="212" t="s">
        <v>442</v>
      </c>
      <c r="G262" s="213" t="s">
        <v>178</v>
      </c>
      <c r="H262" s="214">
        <v>37</v>
      </c>
      <c r="I262" s="215"/>
      <c r="J262" s="216">
        <f>ROUND(I262*H262,2)</f>
        <v>0</v>
      </c>
      <c r="K262" s="212" t="s">
        <v>179</v>
      </c>
      <c r="L262" s="70"/>
      <c r="M262" s="217" t="s">
        <v>21</v>
      </c>
      <c r="N262" s="218" t="s">
        <v>44</v>
      </c>
      <c r="O262" s="45"/>
      <c r="P262" s="219">
        <f>O262*H262</f>
        <v>0</v>
      </c>
      <c r="Q262" s="219">
        <v>0.084250000000000005</v>
      </c>
      <c r="R262" s="219">
        <f>Q262*H262</f>
        <v>3.1172500000000003</v>
      </c>
      <c r="S262" s="219">
        <v>0</v>
      </c>
      <c r="T262" s="220">
        <f>S262*H262</f>
        <v>0</v>
      </c>
      <c r="AR262" s="22" t="s">
        <v>135</v>
      </c>
      <c r="AT262" s="22" t="s">
        <v>122</v>
      </c>
      <c r="AU262" s="22" t="s">
        <v>83</v>
      </c>
      <c r="AY262" s="22" t="s">
        <v>121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22" t="s">
        <v>81</v>
      </c>
      <c r="BK262" s="221">
        <f>ROUND(I262*H262,2)</f>
        <v>0</v>
      </c>
      <c r="BL262" s="22" t="s">
        <v>135</v>
      </c>
      <c r="BM262" s="22" t="s">
        <v>443</v>
      </c>
    </row>
    <row r="263" s="1" customFormat="1">
      <c r="B263" s="44"/>
      <c r="C263" s="72"/>
      <c r="D263" s="224" t="s">
        <v>174</v>
      </c>
      <c r="E263" s="72"/>
      <c r="F263" s="243" t="s">
        <v>181</v>
      </c>
      <c r="G263" s="72"/>
      <c r="H263" s="72"/>
      <c r="I263" s="182"/>
      <c r="J263" s="72"/>
      <c r="K263" s="72"/>
      <c r="L263" s="70"/>
      <c r="M263" s="244"/>
      <c r="N263" s="45"/>
      <c r="O263" s="45"/>
      <c r="P263" s="45"/>
      <c r="Q263" s="45"/>
      <c r="R263" s="45"/>
      <c r="S263" s="45"/>
      <c r="T263" s="93"/>
      <c r="AT263" s="22" t="s">
        <v>174</v>
      </c>
      <c r="AU263" s="22" t="s">
        <v>83</v>
      </c>
    </row>
    <row r="264" s="10" customFormat="1">
      <c r="B264" s="222"/>
      <c r="C264" s="223"/>
      <c r="D264" s="224" t="s">
        <v>152</v>
      </c>
      <c r="E264" s="225" t="s">
        <v>21</v>
      </c>
      <c r="F264" s="226" t="s">
        <v>336</v>
      </c>
      <c r="G264" s="223"/>
      <c r="H264" s="227">
        <v>37</v>
      </c>
      <c r="I264" s="228"/>
      <c r="J264" s="223"/>
      <c r="K264" s="223"/>
      <c r="L264" s="229"/>
      <c r="M264" s="245"/>
      <c r="N264" s="246"/>
      <c r="O264" s="246"/>
      <c r="P264" s="246"/>
      <c r="Q264" s="246"/>
      <c r="R264" s="246"/>
      <c r="S264" s="246"/>
      <c r="T264" s="247"/>
      <c r="AT264" s="233" t="s">
        <v>152</v>
      </c>
      <c r="AU264" s="233" t="s">
        <v>83</v>
      </c>
      <c r="AV264" s="10" t="s">
        <v>83</v>
      </c>
      <c r="AW264" s="10" t="s">
        <v>37</v>
      </c>
      <c r="AX264" s="10" t="s">
        <v>81</v>
      </c>
      <c r="AY264" s="233" t="s">
        <v>121</v>
      </c>
    </row>
    <row r="265" s="1" customFormat="1" ht="16.5" customHeight="1">
      <c r="B265" s="44"/>
      <c r="C265" s="259" t="s">
        <v>444</v>
      </c>
      <c r="D265" s="259" t="s">
        <v>295</v>
      </c>
      <c r="E265" s="260" t="s">
        <v>445</v>
      </c>
      <c r="F265" s="261" t="s">
        <v>446</v>
      </c>
      <c r="G265" s="262" t="s">
        <v>178</v>
      </c>
      <c r="H265" s="263">
        <v>40.700000000000003</v>
      </c>
      <c r="I265" s="264"/>
      <c r="J265" s="265">
        <f>ROUND(I265*H265,2)</f>
        <v>0</v>
      </c>
      <c r="K265" s="261" t="s">
        <v>179</v>
      </c>
      <c r="L265" s="266"/>
      <c r="M265" s="267" t="s">
        <v>21</v>
      </c>
      <c r="N265" s="268" t="s">
        <v>44</v>
      </c>
      <c r="O265" s="45"/>
      <c r="P265" s="219">
        <f>O265*H265</f>
        <v>0</v>
      </c>
      <c r="Q265" s="219">
        <v>0.13100000000000001</v>
      </c>
      <c r="R265" s="219">
        <f>Q265*H265</f>
        <v>5.3317000000000006</v>
      </c>
      <c r="S265" s="219">
        <v>0</v>
      </c>
      <c r="T265" s="220">
        <f>S265*H265</f>
        <v>0</v>
      </c>
      <c r="AR265" s="22" t="s">
        <v>209</v>
      </c>
      <c r="AT265" s="22" t="s">
        <v>295</v>
      </c>
      <c r="AU265" s="22" t="s">
        <v>83</v>
      </c>
      <c r="AY265" s="22" t="s">
        <v>121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22" t="s">
        <v>81</v>
      </c>
      <c r="BK265" s="221">
        <f>ROUND(I265*H265,2)</f>
        <v>0</v>
      </c>
      <c r="BL265" s="22" t="s">
        <v>135</v>
      </c>
      <c r="BM265" s="22" t="s">
        <v>447</v>
      </c>
    </row>
    <row r="266" s="10" customFormat="1">
      <c r="B266" s="222"/>
      <c r="C266" s="223"/>
      <c r="D266" s="224" t="s">
        <v>152</v>
      </c>
      <c r="E266" s="223"/>
      <c r="F266" s="226" t="s">
        <v>448</v>
      </c>
      <c r="G266" s="223"/>
      <c r="H266" s="227">
        <v>40.700000000000003</v>
      </c>
      <c r="I266" s="228"/>
      <c r="J266" s="223"/>
      <c r="K266" s="223"/>
      <c r="L266" s="229"/>
      <c r="M266" s="245"/>
      <c r="N266" s="246"/>
      <c r="O266" s="246"/>
      <c r="P266" s="246"/>
      <c r="Q266" s="246"/>
      <c r="R266" s="246"/>
      <c r="S266" s="246"/>
      <c r="T266" s="247"/>
      <c r="AT266" s="233" t="s">
        <v>152</v>
      </c>
      <c r="AU266" s="233" t="s">
        <v>83</v>
      </c>
      <c r="AV266" s="10" t="s">
        <v>83</v>
      </c>
      <c r="AW266" s="10" t="s">
        <v>6</v>
      </c>
      <c r="AX266" s="10" t="s">
        <v>81</v>
      </c>
      <c r="AY266" s="233" t="s">
        <v>121</v>
      </c>
    </row>
    <row r="267" s="1" customFormat="1" ht="25.5" customHeight="1">
      <c r="B267" s="44"/>
      <c r="C267" s="210" t="s">
        <v>449</v>
      </c>
      <c r="D267" s="210" t="s">
        <v>122</v>
      </c>
      <c r="E267" s="211" t="s">
        <v>450</v>
      </c>
      <c r="F267" s="212" t="s">
        <v>451</v>
      </c>
      <c r="G267" s="213" t="s">
        <v>178</v>
      </c>
      <c r="H267" s="214">
        <v>118</v>
      </c>
      <c r="I267" s="215"/>
      <c r="J267" s="216">
        <f>ROUND(I267*H267,2)</f>
        <v>0</v>
      </c>
      <c r="K267" s="212" t="s">
        <v>179</v>
      </c>
      <c r="L267" s="70"/>
      <c r="M267" s="217" t="s">
        <v>21</v>
      </c>
      <c r="N267" s="218" t="s">
        <v>44</v>
      </c>
      <c r="O267" s="45"/>
      <c r="P267" s="219">
        <f>O267*H267</f>
        <v>0</v>
      </c>
      <c r="Q267" s="219">
        <v>0.10362</v>
      </c>
      <c r="R267" s="219">
        <f>Q267*H267</f>
        <v>12.22716</v>
      </c>
      <c r="S267" s="219">
        <v>0</v>
      </c>
      <c r="T267" s="220">
        <f>S267*H267</f>
        <v>0</v>
      </c>
      <c r="AR267" s="22" t="s">
        <v>135</v>
      </c>
      <c r="AT267" s="22" t="s">
        <v>122</v>
      </c>
      <c r="AU267" s="22" t="s">
        <v>83</v>
      </c>
      <c r="AY267" s="22" t="s">
        <v>121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22" t="s">
        <v>81</v>
      </c>
      <c r="BK267" s="221">
        <f>ROUND(I267*H267,2)</f>
        <v>0</v>
      </c>
      <c r="BL267" s="22" t="s">
        <v>135</v>
      </c>
      <c r="BM267" s="22" t="s">
        <v>452</v>
      </c>
    </row>
    <row r="268" s="1" customFormat="1">
      <c r="B268" s="44"/>
      <c r="C268" s="72"/>
      <c r="D268" s="224" t="s">
        <v>174</v>
      </c>
      <c r="E268" s="72"/>
      <c r="F268" s="243" t="s">
        <v>181</v>
      </c>
      <c r="G268" s="72"/>
      <c r="H268" s="72"/>
      <c r="I268" s="182"/>
      <c r="J268" s="72"/>
      <c r="K268" s="72"/>
      <c r="L268" s="70"/>
      <c r="M268" s="244"/>
      <c r="N268" s="45"/>
      <c r="O268" s="45"/>
      <c r="P268" s="45"/>
      <c r="Q268" s="45"/>
      <c r="R268" s="45"/>
      <c r="S268" s="45"/>
      <c r="T268" s="93"/>
      <c r="AT268" s="22" t="s">
        <v>174</v>
      </c>
      <c r="AU268" s="22" t="s">
        <v>83</v>
      </c>
    </row>
    <row r="269" s="10" customFormat="1">
      <c r="B269" s="222"/>
      <c r="C269" s="223"/>
      <c r="D269" s="224" t="s">
        <v>152</v>
      </c>
      <c r="E269" s="225" t="s">
        <v>21</v>
      </c>
      <c r="F269" s="226" t="s">
        <v>337</v>
      </c>
      <c r="G269" s="223"/>
      <c r="H269" s="227">
        <v>118</v>
      </c>
      <c r="I269" s="228"/>
      <c r="J269" s="223"/>
      <c r="K269" s="223"/>
      <c r="L269" s="229"/>
      <c r="M269" s="245"/>
      <c r="N269" s="246"/>
      <c r="O269" s="246"/>
      <c r="P269" s="246"/>
      <c r="Q269" s="246"/>
      <c r="R269" s="246"/>
      <c r="S269" s="246"/>
      <c r="T269" s="247"/>
      <c r="AT269" s="233" t="s">
        <v>152</v>
      </c>
      <c r="AU269" s="233" t="s">
        <v>83</v>
      </c>
      <c r="AV269" s="10" t="s">
        <v>83</v>
      </c>
      <c r="AW269" s="10" t="s">
        <v>37</v>
      </c>
      <c r="AX269" s="10" t="s">
        <v>81</v>
      </c>
      <c r="AY269" s="233" t="s">
        <v>121</v>
      </c>
    </row>
    <row r="270" s="1" customFormat="1" ht="25.5" customHeight="1">
      <c r="B270" s="44"/>
      <c r="C270" s="259" t="s">
        <v>453</v>
      </c>
      <c r="D270" s="259" t="s">
        <v>295</v>
      </c>
      <c r="E270" s="260" t="s">
        <v>454</v>
      </c>
      <c r="F270" s="261" t="s">
        <v>455</v>
      </c>
      <c r="G270" s="262" t="s">
        <v>178</v>
      </c>
      <c r="H270" s="263">
        <v>115.26000000000001</v>
      </c>
      <c r="I270" s="264"/>
      <c r="J270" s="265">
        <f>ROUND(I270*H270,2)</f>
        <v>0</v>
      </c>
      <c r="K270" s="261" t="s">
        <v>21</v>
      </c>
      <c r="L270" s="266"/>
      <c r="M270" s="267" t="s">
        <v>21</v>
      </c>
      <c r="N270" s="268" t="s">
        <v>44</v>
      </c>
      <c r="O270" s="45"/>
      <c r="P270" s="219">
        <f>O270*H270</f>
        <v>0</v>
      </c>
      <c r="Q270" s="219">
        <v>0.13100000000000001</v>
      </c>
      <c r="R270" s="219">
        <f>Q270*H270</f>
        <v>15.099060000000002</v>
      </c>
      <c r="S270" s="219">
        <v>0</v>
      </c>
      <c r="T270" s="220">
        <f>S270*H270</f>
        <v>0</v>
      </c>
      <c r="AR270" s="22" t="s">
        <v>209</v>
      </c>
      <c r="AT270" s="22" t="s">
        <v>295</v>
      </c>
      <c r="AU270" s="22" t="s">
        <v>83</v>
      </c>
      <c r="AY270" s="22" t="s">
        <v>121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22" t="s">
        <v>81</v>
      </c>
      <c r="BK270" s="221">
        <f>ROUND(I270*H270,2)</f>
        <v>0</v>
      </c>
      <c r="BL270" s="22" t="s">
        <v>135</v>
      </c>
      <c r="BM270" s="22" t="s">
        <v>456</v>
      </c>
    </row>
    <row r="271" s="10" customFormat="1">
      <c r="B271" s="222"/>
      <c r="C271" s="223"/>
      <c r="D271" s="224" t="s">
        <v>152</v>
      </c>
      <c r="E271" s="225" t="s">
        <v>21</v>
      </c>
      <c r="F271" s="226" t="s">
        <v>457</v>
      </c>
      <c r="G271" s="223"/>
      <c r="H271" s="227">
        <v>113</v>
      </c>
      <c r="I271" s="228"/>
      <c r="J271" s="223"/>
      <c r="K271" s="223"/>
      <c r="L271" s="229"/>
      <c r="M271" s="245"/>
      <c r="N271" s="246"/>
      <c r="O271" s="246"/>
      <c r="P271" s="246"/>
      <c r="Q271" s="246"/>
      <c r="R271" s="246"/>
      <c r="S271" s="246"/>
      <c r="T271" s="247"/>
      <c r="AT271" s="233" t="s">
        <v>152</v>
      </c>
      <c r="AU271" s="233" t="s">
        <v>83</v>
      </c>
      <c r="AV271" s="10" t="s">
        <v>83</v>
      </c>
      <c r="AW271" s="10" t="s">
        <v>37</v>
      </c>
      <c r="AX271" s="10" t="s">
        <v>81</v>
      </c>
      <c r="AY271" s="233" t="s">
        <v>121</v>
      </c>
    </row>
    <row r="272" s="10" customFormat="1">
      <c r="B272" s="222"/>
      <c r="C272" s="223"/>
      <c r="D272" s="224" t="s">
        <v>152</v>
      </c>
      <c r="E272" s="223"/>
      <c r="F272" s="226" t="s">
        <v>458</v>
      </c>
      <c r="G272" s="223"/>
      <c r="H272" s="227">
        <v>115.26000000000001</v>
      </c>
      <c r="I272" s="228"/>
      <c r="J272" s="223"/>
      <c r="K272" s="223"/>
      <c r="L272" s="229"/>
      <c r="M272" s="245"/>
      <c r="N272" s="246"/>
      <c r="O272" s="246"/>
      <c r="P272" s="246"/>
      <c r="Q272" s="246"/>
      <c r="R272" s="246"/>
      <c r="S272" s="246"/>
      <c r="T272" s="247"/>
      <c r="AT272" s="233" t="s">
        <v>152</v>
      </c>
      <c r="AU272" s="233" t="s">
        <v>83</v>
      </c>
      <c r="AV272" s="10" t="s">
        <v>83</v>
      </c>
      <c r="AW272" s="10" t="s">
        <v>6</v>
      </c>
      <c r="AX272" s="10" t="s">
        <v>81</v>
      </c>
      <c r="AY272" s="233" t="s">
        <v>121</v>
      </c>
    </row>
    <row r="273" s="1" customFormat="1" ht="16.5" customHeight="1">
      <c r="B273" s="44"/>
      <c r="C273" s="259" t="s">
        <v>459</v>
      </c>
      <c r="D273" s="259" t="s">
        <v>295</v>
      </c>
      <c r="E273" s="260" t="s">
        <v>460</v>
      </c>
      <c r="F273" s="261" t="s">
        <v>461</v>
      </c>
      <c r="G273" s="262" t="s">
        <v>178</v>
      </c>
      <c r="H273" s="263">
        <v>5.1500000000000004</v>
      </c>
      <c r="I273" s="264"/>
      <c r="J273" s="265">
        <f>ROUND(I273*H273,2)</f>
        <v>0</v>
      </c>
      <c r="K273" s="261" t="s">
        <v>21</v>
      </c>
      <c r="L273" s="266"/>
      <c r="M273" s="267" t="s">
        <v>21</v>
      </c>
      <c r="N273" s="268" t="s">
        <v>44</v>
      </c>
      <c r="O273" s="45"/>
      <c r="P273" s="219">
        <f>O273*H273</f>
        <v>0</v>
      </c>
      <c r="Q273" s="219">
        <v>0.17599999999999999</v>
      </c>
      <c r="R273" s="219">
        <f>Q273*H273</f>
        <v>0.90639999999999998</v>
      </c>
      <c r="S273" s="219">
        <v>0</v>
      </c>
      <c r="T273" s="220">
        <f>S273*H273</f>
        <v>0</v>
      </c>
      <c r="AR273" s="22" t="s">
        <v>209</v>
      </c>
      <c r="AT273" s="22" t="s">
        <v>295</v>
      </c>
      <c r="AU273" s="22" t="s">
        <v>83</v>
      </c>
      <c r="AY273" s="22" t="s">
        <v>121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22" t="s">
        <v>81</v>
      </c>
      <c r="BK273" s="221">
        <f>ROUND(I273*H273,2)</f>
        <v>0</v>
      </c>
      <c r="BL273" s="22" t="s">
        <v>135</v>
      </c>
      <c r="BM273" s="22" t="s">
        <v>462</v>
      </c>
    </row>
    <row r="274" s="10" customFormat="1">
      <c r="B274" s="222"/>
      <c r="C274" s="223"/>
      <c r="D274" s="224" t="s">
        <v>152</v>
      </c>
      <c r="E274" s="225" t="s">
        <v>21</v>
      </c>
      <c r="F274" s="226" t="s">
        <v>463</v>
      </c>
      <c r="G274" s="223"/>
      <c r="H274" s="227">
        <v>5</v>
      </c>
      <c r="I274" s="228"/>
      <c r="J274" s="223"/>
      <c r="K274" s="223"/>
      <c r="L274" s="229"/>
      <c r="M274" s="245"/>
      <c r="N274" s="246"/>
      <c r="O274" s="246"/>
      <c r="P274" s="246"/>
      <c r="Q274" s="246"/>
      <c r="R274" s="246"/>
      <c r="S274" s="246"/>
      <c r="T274" s="247"/>
      <c r="AT274" s="233" t="s">
        <v>152</v>
      </c>
      <c r="AU274" s="233" t="s">
        <v>83</v>
      </c>
      <c r="AV274" s="10" t="s">
        <v>83</v>
      </c>
      <c r="AW274" s="10" t="s">
        <v>37</v>
      </c>
      <c r="AX274" s="10" t="s">
        <v>81</v>
      </c>
      <c r="AY274" s="233" t="s">
        <v>121</v>
      </c>
    </row>
    <row r="275" s="10" customFormat="1">
      <c r="B275" s="222"/>
      <c r="C275" s="223"/>
      <c r="D275" s="224" t="s">
        <v>152</v>
      </c>
      <c r="E275" s="223"/>
      <c r="F275" s="226" t="s">
        <v>464</v>
      </c>
      <c r="G275" s="223"/>
      <c r="H275" s="227">
        <v>5.1500000000000004</v>
      </c>
      <c r="I275" s="228"/>
      <c r="J275" s="223"/>
      <c r="K275" s="223"/>
      <c r="L275" s="229"/>
      <c r="M275" s="245"/>
      <c r="N275" s="246"/>
      <c r="O275" s="246"/>
      <c r="P275" s="246"/>
      <c r="Q275" s="246"/>
      <c r="R275" s="246"/>
      <c r="S275" s="246"/>
      <c r="T275" s="247"/>
      <c r="AT275" s="233" t="s">
        <v>152</v>
      </c>
      <c r="AU275" s="233" t="s">
        <v>83</v>
      </c>
      <c r="AV275" s="10" t="s">
        <v>83</v>
      </c>
      <c r="AW275" s="10" t="s">
        <v>6</v>
      </c>
      <c r="AX275" s="10" t="s">
        <v>81</v>
      </c>
      <c r="AY275" s="233" t="s">
        <v>121</v>
      </c>
    </row>
    <row r="276" s="9" customFormat="1" ht="29.88" customHeight="1">
      <c r="B276" s="196"/>
      <c r="C276" s="197"/>
      <c r="D276" s="198" t="s">
        <v>72</v>
      </c>
      <c r="E276" s="241" t="s">
        <v>209</v>
      </c>
      <c r="F276" s="241" t="s">
        <v>465</v>
      </c>
      <c r="G276" s="197"/>
      <c r="H276" s="197"/>
      <c r="I276" s="200"/>
      <c r="J276" s="242">
        <f>BK276</f>
        <v>0</v>
      </c>
      <c r="K276" s="197"/>
      <c r="L276" s="202"/>
      <c r="M276" s="203"/>
      <c r="N276" s="204"/>
      <c r="O276" s="204"/>
      <c r="P276" s="205">
        <f>SUM(P277:P302)</f>
        <v>0</v>
      </c>
      <c r="Q276" s="204"/>
      <c r="R276" s="205">
        <f>SUM(R277:R302)</f>
        <v>1.99221</v>
      </c>
      <c r="S276" s="204"/>
      <c r="T276" s="206">
        <f>SUM(T277:T302)</f>
        <v>0</v>
      </c>
      <c r="AR276" s="207" t="s">
        <v>81</v>
      </c>
      <c r="AT276" s="208" t="s">
        <v>72</v>
      </c>
      <c r="AU276" s="208" t="s">
        <v>81</v>
      </c>
      <c r="AY276" s="207" t="s">
        <v>121</v>
      </c>
      <c r="BK276" s="209">
        <f>SUM(BK277:BK302)</f>
        <v>0</v>
      </c>
    </row>
    <row r="277" s="1" customFormat="1" ht="16.5" customHeight="1">
      <c r="B277" s="44"/>
      <c r="C277" s="210" t="s">
        <v>466</v>
      </c>
      <c r="D277" s="210" t="s">
        <v>122</v>
      </c>
      <c r="E277" s="211" t="s">
        <v>467</v>
      </c>
      <c r="F277" s="212" t="s">
        <v>468</v>
      </c>
      <c r="G277" s="213" t="s">
        <v>197</v>
      </c>
      <c r="H277" s="214">
        <v>10</v>
      </c>
      <c r="I277" s="215"/>
      <c r="J277" s="216">
        <f>ROUND(I277*H277,2)</f>
        <v>0</v>
      </c>
      <c r="K277" s="212" t="s">
        <v>179</v>
      </c>
      <c r="L277" s="70"/>
      <c r="M277" s="217" t="s">
        <v>21</v>
      </c>
      <c r="N277" s="218" t="s">
        <v>44</v>
      </c>
      <c r="O277" s="45"/>
      <c r="P277" s="219">
        <f>O277*H277</f>
        <v>0</v>
      </c>
      <c r="Q277" s="219">
        <v>0.0027399999999999998</v>
      </c>
      <c r="R277" s="219">
        <f>Q277*H277</f>
        <v>0.027399999999999997</v>
      </c>
      <c r="S277" s="219">
        <v>0</v>
      </c>
      <c r="T277" s="220">
        <f>S277*H277</f>
        <v>0</v>
      </c>
      <c r="AR277" s="22" t="s">
        <v>135</v>
      </c>
      <c r="AT277" s="22" t="s">
        <v>122</v>
      </c>
      <c r="AU277" s="22" t="s">
        <v>83</v>
      </c>
      <c r="AY277" s="22" t="s">
        <v>121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22" t="s">
        <v>81</v>
      </c>
      <c r="BK277" s="221">
        <f>ROUND(I277*H277,2)</f>
        <v>0</v>
      </c>
      <c r="BL277" s="22" t="s">
        <v>135</v>
      </c>
      <c r="BM277" s="22" t="s">
        <v>469</v>
      </c>
    </row>
    <row r="278" s="1" customFormat="1">
      <c r="B278" s="44"/>
      <c r="C278" s="72"/>
      <c r="D278" s="224" t="s">
        <v>174</v>
      </c>
      <c r="E278" s="72"/>
      <c r="F278" s="243" t="s">
        <v>175</v>
      </c>
      <c r="G278" s="72"/>
      <c r="H278" s="72"/>
      <c r="I278" s="182"/>
      <c r="J278" s="72"/>
      <c r="K278" s="72"/>
      <c r="L278" s="70"/>
      <c r="M278" s="244"/>
      <c r="N278" s="45"/>
      <c r="O278" s="45"/>
      <c r="P278" s="45"/>
      <c r="Q278" s="45"/>
      <c r="R278" s="45"/>
      <c r="S278" s="45"/>
      <c r="T278" s="93"/>
      <c r="AT278" s="22" t="s">
        <v>174</v>
      </c>
      <c r="AU278" s="22" t="s">
        <v>83</v>
      </c>
    </row>
    <row r="279" s="1" customFormat="1" ht="25.5" customHeight="1">
      <c r="B279" s="44"/>
      <c r="C279" s="210" t="s">
        <v>470</v>
      </c>
      <c r="D279" s="210" t="s">
        <v>122</v>
      </c>
      <c r="E279" s="211" t="s">
        <v>471</v>
      </c>
      <c r="F279" s="212" t="s">
        <v>472</v>
      </c>
      <c r="G279" s="213" t="s">
        <v>150</v>
      </c>
      <c r="H279" s="214">
        <v>2</v>
      </c>
      <c r="I279" s="215"/>
      <c r="J279" s="216">
        <f>ROUND(I279*H279,2)</f>
        <v>0</v>
      </c>
      <c r="K279" s="212" t="s">
        <v>179</v>
      </c>
      <c r="L279" s="70"/>
      <c r="M279" s="217" t="s">
        <v>21</v>
      </c>
      <c r="N279" s="218" t="s">
        <v>44</v>
      </c>
      <c r="O279" s="45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AR279" s="22" t="s">
        <v>135</v>
      </c>
      <c r="AT279" s="22" t="s">
        <v>122</v>
      </c>
      <c r="AU279" s="22" t="s">
        <v>83</v>
      </c>
      <c r="AY279" s="22" t="s">
        <v>121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22" t="s">
        <v>81</v>
      </c>
      <c r="BK279" s="221">
        <f>ROUND(I279*H279,2)</f>
        <v>0</v>
      </c>
      <c r="BL279" s="22" t="s">
        <v>135</v>
      </c>
      <c r="BM279" s="22" t="s">
        <v>473</v>
      </c>
    </row>
    <row r="280" s="1" customFormat="1">
      <c r="B280" s="44"/>
      <c r="C280" s="72"/>
      <c r="D280" s="224" t="s">
        <v>174</v>
      </c>
      <c r="E280" s="72"/>
      <c r="F280" s="243" t="s">
        <v>248</v>
      </c>
      <c r="G280" s="72"/>
      <c r="H280" s="72"/>
      <c r="I280" s="182"/>
      <c r="J280" s="72"/>
      <c r="K280" s="72"/>
      <c r="L280" s="70"/>
      <c r="M280" s="244"/>
      <c r="N280" s="45"/>
      <c r="O280" s="45"/>
      <c r="P280" s="45"/>
      <c r="Q280" s="45"/>
      <c r="R280" s="45"/>
      <c r="S280" s="45"/>
      <c r="T280" s="93"/>
      <c r="AT280" s="22" t="s">
        <v>174</v>
      </c>
      <c r="AU280" s="22" t="s">
        <v>83</v>
      </c>
    </row>
    <row r="281" s="1" customFormat="1" ht="16.5" customHeight="1">
      <c r="B281" s="44"/>
      <c r="C281" s="259" t="s">
        <v>474</v>
      </c>
      <c r="D281" s="259" t="s">
        <v>295</v>
      </c>
      <c r="E281" s="260" t="s">
        <v>475</v>
      </c>
      <c r="F281" s="261" t="s">
        <v>476</v>
      </c>
      <c r="G281" s="262" t="s">
        <v>150</v>
      </c>
      <c r="H281" s="263">
        <v>2</v>
      </c>
      <c r="I281" s="264"/>
      <c r="J281" s="265">
        <f>ROUND(I281*H281,2)</f>
        <v>0</v>
      </c>
      <c r="K281" s="261" t="s">
        <v>179</v>
      </c>
      <c r="L281" s="266"/>
      <c r="M281" s="267" t="s">
        <v>21</v>
      </c>
      <c r="N281" s="268" t="s">
        <v>44</v>
      </c>
      <c r="O281" s="45"/>
      <c r="P281" s="219">
        <f>O281*H281</f>
        <v>0</v>
      </c>
      <c r="Q281" s="219">
        <v>0.00069999999999999999</v>
      </c>
      <c r="R281" s="219">
        <f>Q281*H281</f>
        <v>0.0014</v>
      </c>
      <c r="S281" s="219">
        <v>0</v>
      </c>
      <c r="T281" s="220">
        <f>S281*H281</f>
        <v>0</v>
      </c>
      <c r="AR281" s="22" t="s">
        <v>209</v>
      </c>
      <c r="AT281" s="22" t="s">
        <v>295</v>
      </c>
      <c r="AU281" s="22" t="s">
        <v>83</v>
      </c>
      <c r="AY281" s="22" t="s">
        <v>121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22" t="s">
        <v>81</v>
      </c>
      <c r="BK281" s="221">
        <f>ROUND(I281*H281,2)</f>
        <v>0</v>
      </c>
      <c r="BL281" s="22" t="s">
        <v>135</v>
      </c>
      <c r="BM281" s="22" t="s">
        <v>477</v>
      </c>
    </row>
    <row r="282" s="1" customFormat="1" ht="25.5" customHeight="1">
      <c r="B282" s="44"/>
      <c r="C282" s="210" t="s">
        <v>478</v>
      </c>
      <c r="D282" s="210" t="s">
        <v>122</v>
      </c>
      <c r="E282" s="211" t="s">
        <v>479</v>
      </c>
      <c r="F282" s="212" t="s">
        <v>480</v>
      </c>
      <c r="G282" s="213" t="s">
        <v>150</v>
      </c>
      <c r="H282" s="214">
        <v>1</v>
      </c>
      <c r="I282" s="215"/>
      <c r="J282" s="216">
        <f>ROUND(I282*H282,2)</f>
        <v>0</v>
      </c>
      <c r="K282" s="212" t="s">
        <v>179</v>
      </c>
      <c r="L282" s="70"/>
      <c r="M282" s="217" t="s">
        <v>21</v>
      </c>
      <c r="N282" s="218" t="s">
        <v>44</v>
      </c>
      <c r="O282" s="45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AR282" s="22" t="s">
        <v>135</v>
      </c>
      <c r="AT282" s="22" t="s">
        <v>122</v>
      </c>
      <c r="AU282" s="22" t="s">
        <v>83</v>
      </c>
      <c r="AY282" s="22" t="s">
        <v>121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22" t="s">
        <v>81</v>
      </c>
      <c r="BK282" s="221">
        <f>ROUND(I282*H282,2)</f>
        <v>0</v>
      </c>
      <c r="BL282" s="22" t="s">
        <v>135</v>
      </c>
      <c r="BM282" s="22" t="s">
        <v>481</v>
      </c>
    </row>
    <row r="283" s="1" customFormat="1">
      <c r="B283" s="44"/>
      <c r="C283" s="72"/>
      <c r="D283" s="224" t="s">
        <v>174</v>
      </c>
      <c r="E283" s="72"/>
      <c r="F283" s="243" t="s">
        <v>248</v>
      </c>
      <c r="G283" s="72"/>
      <c r="H283" s="72"/>
      <c r="I283" s="182"/>
      <c r="J283" s="72"/>
      <c r="K283" s="72"/>
      <c r="L283" s="70"/>
      <c r="M283" s="244"/>
      <c r="N283" s="45"/>
      <c r="O283" s="45"/>
      <c r="P283" s="45"/>
      <c r="Q283" s="45"/>
      <c r="R283" s="45"/>
      <c r="S283" s="45"/>
      <c r="T283" s="93"/>
      <c r="AT283" s="22" t="s">
        <v>174</v>
      </c>
      <c r="AU283" s="22" t="s">
        <v>83</v>
      </c>
    </row>
    <row r="284" s="1" customFormat="1" ht="16.5" customHeight="1">
      <c r="B284" s="44"/>
      <c r="C284" s="259" t="s">
        <v>482</v>
      </c>
      <c r="D284" s="259" t="s">
        <v>295</v>
      </c>
      <c r="E284" s="260" t="s">
        <v>483</v>
      </c>
      <c r="F284" s="261" t="s">
        <v>484</v>
      </c>
      <c r="G284" s="262" t="s">
        <v>150</v>
      </c>
      <c r="H284" s="263">
        <v>1</v>
      </c>
      <c r="I284" s="264"/>
      <c r="J284" s="265">
        <f>ROUND(I284*H284,2)</f>
        <v>0</v>
      </c>
      <c r="K284" s="261" t="s">
        <v>179</v>
      </c>
      <c r="L284" s="266"/>
      <c r="M284" s="267" t="s">
        <v>21</v>
      </c>
      <c r="N284" s="268" t="s">
        <v>44</v>
      </c>
      <c r="O284" s="45"/>
      <c r="P284" s="219">
        <f>O284*H284</f>
        <v>0</v>
      </c>
      <c r="Q284" s="219">
        <v>0.0019400000000000001</v>
      </c>
      <c r="R284" s="219">
        <f>Q284*H284</f>
        <v>0.0019400000000000001</v>
      </c>
      <c r="S284" s="219">
        <v>0</v>
      </c>
      <c r="T284" s="220">
        <f>S284*H284</f>
        <v>0</v>
      </c>
      <c r="AR284" s="22" t="s">
        <v>209</v>
      </c>
      <c r="AT284" s="22" t="s">
        <v>295</v>
      </c>
      <c r="AU284" s="22" t="s">
        <v>83</v>
      </c>
      <c r="AY284" s="22" t="s">
        <v>121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22" t="s">
        <v>81</v>
      </c>
      <c r="BK284" s="221">
        <f>ROUND(I284*H284,2)</f>
        <v>0</v>
      </c>
      <c r="BL284" s="22" t="s">
        <v>135</v>
      </c>
      <c r="BM284" s="22" t="s">
        <v>485</v>
      </c>
    </row>
    <row r="285" s="1" customFormat="1" ht="16.5" customHeight="1">
      <c r="B285" s="44"/>
      <c r="C285" s="210" t="s">
        <v>486</v>
      </c>
      <c r="D285" s="210" t="s">
        <v>122</v>
      </c>
      <c r="E285" s="211" t="s">
        <v>487</v>
      </c>
      <c r="F285" s="212" t="s">
        <v>488</v>
      </c>
      <c r="G285" s="213" t="s">
        <v>150</v>
      </c>
      <c r="H285" s="214">
        <v>1</v>
      </c>
      <c r="I285" s="215"/>
      <c r="J285" s="216">
        <f>ROUND(I285*H285,2)</f>
        <v>0</v>
      </c>
      <c r="K285" s="212" t="s">
        <v>21</v>
      </c>
      <c r="L285" s="70"/>
      <c r="M285" s="217" t="s">
        <v>21</v>
      </c>
      <c r="N285" s="218" t="s">
        <v>44</v>
      </c>
      <c r="O285" s="45"/>
      <c r="P285" s="219">
        <f>O285*H285</f>
        <v>0</v>
      </c>
      <c r="Q285" s="219">
        <v>0.0020699999999999998</v>
      </c>
      <c r="R285" s="219">
        <f>Q285*H285</f>
        <v>0.0020699999999999998</v>
      </c>
      <c r="S285" s="219">
        <v>0</v>
      </c>
      <c r="T285" s="220">
        <f>S285*H285</f>
        <v>0</v>
      </c>
      <c r="AR285" s="22" t="s">
        <v>135</v>
      </c>
      <c r="AT285" s="22" t="s">
        <v>122</v>
      </c>
      <c r="AU285" s="22" t="s">
        <v>83</v>
      </c>
      <c r="AY285" s="22" t="s">
        <v>121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22" t="s">
        <v>81</v>
      </c>
      <c r="BK285" s="221">
        <f>ROUND(I285*H285,2)</f>
        <v>0</v>
      </c>
      <c r="BL285" s="22" t="s">
        <v>135</v>
      </c>
      <c r="BM285" s="22" t="s">
        <v>489</v>
      </c>
    </row>
    <row r="286" s="1" customFormat="1">
      <c r="B286" s="44"/>
      <c r="C286" s="72"/>
      <c r="D286" s="224" t="s">
        <v>174</v>
      </c>
      <c r="E286" s="72"/>
      <c r="F286" s="243" t="s">
        <v>175</v>
      </c>
      <c r="G286" s="72"/>
      <c r="H286" s="72"/>
      <c r="I286" s="182"/>
      <c r="J286" s="72"/>
      <c r="K286" s="72"/>
      <c r="L286" s="70"/>
      <c r="M286" s="244"/>
      <c r="N286" s="45"/>
      <c r="O286" s="45"/>
      <c r="P286" s="45"/>
      <c r="Q286" s="45"/>
      <c r="R286" s="45"/>
      <c r="S286" s="45"/>
      <c r="T286" s="93"/>
      <c r="AT286" s="22" t="s">
        <v>174</v>
      </c>
      <c r="AU286" s="22" t="s">
        <v>83</v>
      </c>
    </row>
    <row r="287" s="1" customFormat="1" ht="16.5" customHeight="1">
      <c r="B287" s="44"/>
      <c r="C287" s="210" t="s">
        <v>490</v>
      </c>
      <c r="D287" s="210" t="s">
        <v>122</v>
      </c>
      <c r="E287" s="211" t="s">
        <v>491</v>
      </c>
      <c r="F287" s="212" t="s">
        <v>492</v>
      </c>
      <c r="G287" s="213" t="s">
        <v>150</v>
      </c>
      <c r="H287" s="214">
        <v>1</v>
      </c>
      <c r="I287" s="215"/>
      <c r="J287" s="216">
        <f>ROUND(I287*H287,2)</f>
        <v>0</v>
      </c>
      <c r="K287" s="212" t="s">
        <v>179</v>
      </c>
      <c r="L287" s="70"/>
      <c r="M287" s="217" t="s">
        <v>21</v>
      </c>
      <c r="N287" s="218" t="s">
        <v>44</v>
      </c>
      <c r="O287" s="45"/>
      <c r="P287" s="219">
        <f>O287*H287</f>
        <v>0</v>
      </c>
      <c r="Q287" s="219">
        <v>0.14494000000000001</v>
      </c>
      <c r="R287" s="219">
        <f>Q287*H287</f>
        <v>0.14494000000000001</v>
      </c>
      <c r="S287" s="219">
        <v>0</v>
      </c>
      <c r="T287" s="220">
        <f>S287*H287</f>
        <v>0</v>
      </c>
      <c r="AR287" s="22" t="s">
        <v>135</v>
      </c>
      <c r="AT287" s="22" t="s">
        <v>122</v>
      </c>
      <c r="AU287" s="22" t="s">
        <v>83</v>
      </c>
      <c r="AY287" s="22" t="s">
        <v>121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22" t="s">
        <v>81</v>
      </c>
      <c r="BK287" s="221">
        <f>ROUND(I287*H287,2)</f>
        <v>0</v>
      </c>
      <c r="BL287" s="22" t="s">
        <v>135</v>
      </c>
      <c r="BM287" s="22" t="s">
        <v>493</v>
      </c>
    </row>
    <row r="288" s="1" customFormat="1">
      <c r="B288" s="44"/>
      <c r="C288" s="72"/>
      <c r="D288" s="224" t="s">
        <v>174</v>
      </c>
      <c r="E288" s="72"/>
      <c r="F288" s="243" t="s">
        <v>248</v>
      </c>
      <c r="G288" s="72"/>
      <c r="H288" s="72"/>
      <c r="I288" s="182"/>
      <c r="J288" s="72"/>
      <c r="K288" s="72"/>
      <c r="L288" s="70"/>
      <c r="M288" s="244"/>
      <c r="N288" s="45"/>
      <c r="O288" s="45"/>
      <c r="P288" s="45"/>
      <c r="Q288" s="45"/>
      <c r="R288" s="45"/>
      <c r="S288" s="45"/>
      <c r="T288" s="93"/>
      <c r="AT288" s="22" t="s">
        <v>174</v>
      </c>
      <c r="AU288" s="22" t="s">
        <v>83</v>
      </c>
    </row>
    <row r="289" s="1" customFormat="1" ht="16.5" customHeight="1">
      <c r="B289" s="44"/>
      <c r="C289" s="259" t="s">
        <v>494</v>
      </c>
      <c r="D289" s="259" t="s">
        <v>295</v>
      </c>
      <c r="E289" s="260" t="s">
        <v>495</v>
      </c>
      <c r="F289" s="261" t="s">
        <v>496</v>
      </c>
      <c r="G289" s="262" t="s">
        <v>150</v>
      </c>
      <c r="H289" s="263">
        <v>1</v>
      </c>
      <c r="I289" s="264"/>
      <c r="J289" s="265">
        <f>ROUND(I289*H289,2)</f>
        <v>0</v>
      </c>
      <c r="K289" s="261" t="s">
        <v>179</v>
      </c>
      <c r="L289" s="266"/>
      <c r="M289" s="267" t="s">
        <v>21</v>
      </c>
      <c r="N289" s="268" t="s">
        <v>44</v>
      </c>
      <c r="O289" s="45"/>
      <c r="P289" s="219">
        <f>O289*H289</f>
        <v>0</v>
      </c>
      <c r="Q289" s="219">
        <v>0.071999999999999995</v>
      </c>
      <c r="R289" s="219">
        <f>Q289*H289</f>
        <v>0.071999999999999995</v>
      </c>
      <c r="S289" s="219">
        <v>0</v>
      </c>
      <c r="T289" s="220">
        <f>S289*H289</f>
        <v>0</v>
      </c>
      <c r="AR289" s="22" t="s">
        <v>209</v>
      </c>
      <c r="AT289" s="22" t="s">
        <v>295</v>
      </c>
      <c r="AU289" s="22" t="s">
        <v>83</v>
      </c>
      <c r="AY289" s="22" t="s">
        <v>121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22" t="s">
        <v>81</v>
      </c>
      <c r="BK289" s="221">
        <f>ROUND(I289*H289,2)</f>
        <v>0</v>
      </c>
      <c r="BL289" s="22" t="s">
        <v>135</v>
      </c>
      <c r="BM289" s="22" t="s">
        <v>497</v>
      </c>
    </row>
    <row r="290" s="1" customFormat="1" ht="16.5" customHeight="1">
      <c r="B290" s="44"/>
      <c r="C290" s="259" t="s">
        <v>498</v>
      </c>
      <c r="D290" s="259" t="s">
        <v>295</v>
      </c>
      <c r="E290" s="260" t="s">
        <v>499</v>
      </c>
      <c r="F290" s="261" t="s">
        <v>500</v>
      </c>
      <c r="G290" s="262" t="s">
        <v>150</v>
      </c>
      <c r="H290" s="263">
        <v>1</v>
      </c>
      <c r="I290" s="264"/>
      <c r="J290" s="265">
        <f>ROUND(I290*H290,2)</f>
        <v>0</v>
      </c>
      <c r="K290" s="261" t="s">
        <v>179</v>
      </c>
      <c r="L290" s="266"/>
      <c r="M290" s="267" t="s">
        <v>21</v>
      </c>
      <c r="N290" s="268" t="s">
        <v>44</v>
      </c>
      <c r="O290" s="45"/>
      <c r="P290" s="219">
        <f>O290*H290</f>
        <v>0</v>
      </c>
      <c r="Q290" s="219">
        <v>0.027</v>
      </c>
      <c r="R290" s="219">
        <f>Q290*H290</f>
        <v>0.027</v>
      </c>
      <c r="S290" s="219">
        <v>0</v>
      </c>
      <c r="T290" s="220">
        <f>S290*H290</f>
        <v>0</v>
      </c>
      <c r="AR290" s="22" t="s">
        <v>209</v>
      </c>
      <c r="AT290" s="22" t="s">
        <v>295</v>
      </c>
      <c r="AU290" s="22" t="s">
        <v>83</v>
      </c>
      <c r="AY290" s="22" t="s">
        <v>121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22" t="s">
        <v>81</v>
      </c>
      <c r="BK290" s="221">
        <f>ROUND(I290*H290,2)</f>
        <v>0</v>
      </c>
      <c r="BL290" s="22" t="s">
        <v>135</v>
      </c>
      <c r="BM290" s="22" t="s">
        <v>501</v>
      </c>
    </row>
    <row r="291" s="1" customFormat="1" ht="16.5" customHeight="1">
      <c r="B291" s="44"/>
      <c r="C291" s="259" t="s">
        <v>502</v>
      </c>
      <c r="D291" s="259" t="s">
        <v>295</v>
      </c>
      <c r="E291" s="260" t="s">
        <v>503</v>
      </c>
      <c r="F291" s="261" t="s">
        <v>504</v>
      </c>
      <c r="G291" s="262" t="s">
        <v>150</v>
      </c>
      <c r="H291" s="263">
        <v>1</v>
      </c>
      <c r="I291" s="264"/>
      <c r="J291" s="265">
        <f>ROUND(I291*H291,2)</f>
        <v>0</v>
      </c>
      <c r="K291" s="261" t="s">
        <v>179</v>
      </c>
      <c r="L291" s="266"/>
      <c r="M291" s="267" t="s">
        <v>21</v>
      </c>
      <c r="N291" s="268" t="s">
        <v>44</v>
      </c>
      <c r="O291" s="45"/>
      <c r="P291" s="219">
        <f>O291*H291</f>
        <v>0</v>
      </c>
      <c r="Q291" s="219">
        <v>0.058000000000000003</v>
      </c>
      <c r="R291" s="219">
        <f>Q291*H291</f>
        <v>0.058000000000000003</v>
      </c>
      <c r="S291" s="219">
        <v>0</v>
      </c>
      <c r="T291" s="220">
        <f>S291*H291</f>
        <v>0</v>
      </c>
      <c r="AR291" s="22" t="s">
        <v>209</v>
      </c>
      <c r="AT291" s="22" t="s">
        <v>295</v>
      </c>
      <c r="AU291" s="22" t="s">
        <v>83</v>
      </c>
      <c r="AY291" s="22" t="s">
        <v>121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22" t="s">
        <v>81</v>
      </c>
      <c r="BK291" s="221">
        <f>ROUND(I291*H291,2)</f>
        <v>0</v>
      </c>
      <c r="BL291" s="22" t="s">
        <v>135</v>
      </c>
      <c r="BM291" s="22" t="s">
        <v>505</v>
      </c>
    </row>
    <row r="292" s="1" customFormat="1" ht="25.5" customHeight="1">
      <c r="B292" s="44"/>
      <c r="C292" s="259" t="s">
        <v>506</v>
      </c>
      <c r="D292" s="259" t="s">
        <v>295</v>
      </c>
      <c r="E292" s="260" t="s">
        <v>507</v>
      </c>
      <c r="F292" s="261" t="s">
        <v>508</v>
      </c>
      <c r="G292" s="262" t="s">
        <v>150</v>
      </c>
      <c r="H292" s="263">
        <v>1</v>
      </c>
      <c r="I292" s="264"/>
      <c r="J292" s="265">
        <f>ROUND(I292*H292,2)</f>
        <v>0</v>
      </c>
      <c r="K292" s="261" t="s">
        <v>21</v>
      </c>
      <c r="L292" s="266"/>
      <c r="M292" s="267" t="s">
        <v>21</v>
      </c>
      <c r="N292" s="268" t="s">
        <v>44</v>
      </c>
      <c r="O292" s="45"/>
      <c r="P292" s="219">
        <f>O292*H292</f>
        <v>0</v>
      </c>
      <c r="Q292" s="219">
        <v>0.080000000000000002</v>
      </c>
      <c r="R292" s="219">
        <f>Q292*H292</f>
        <v>0.080000000000000002</v>
      </c>
      <c r="S292" s="219">
        <v>0</v>
      </c>
      <c r="T292" s="220">
        <f>S292*H292</f>
        <v>0</v>
      </c>
      <c r="AR292" s="22" t="s">
        <v>209</v>
      </c>
      <c r="AT292" s="22" t="s">
        <v>295</v>
      </c>
      <c r="AU292" s="22" t="s">
        <v>83</v>
      </c>
      <c r="AY292" s="22" t="s">
        <v>121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22" t="s">
        <v>81</v>
      </c>
      <c r="BK292" s="221">
        <f>ROUND(I292*H292,2)</f>
        <v>0</v>
      </c>
      <c r="BL292" s="22" t="s">
        <v>135</v>
      </c>
      <c r="BM292" s="22" t="s">
        <v>509</v>
      </c>
    </row>
    <row r="293" s="1" customFormat="1" ht="16.5" customHeight="1">
      <c r="B293" s="44"/>
      <c r="C293" s="259" t="s">
        <v>510</v>
      </c>
      <c r="D293" s="259" t="s">
        <v>295</v>
      </c>
      <c r="E293" s="260" t="s">
        <v>511</v>
      </c>
      <c r="F293" s="261" t="s">
        <v>512</v>
      </c>
      <c r="G293" s="262" t="s">
        <v>150</v>
      </c>
      <c r="H293" s="263">
        <v>1</v>
      </c>
      <c r="I293" s="264"/>
      <c r="J293" s="265">
        <f>ROUND(I293*H293,2)</f>
        <v>0</v>
      </c>
      <c r="K293" s="261" t="s">
        <v>179</v>
      </c>
      <c r="L293" s="266"/>
      <c r="M293" s="267" t="s">
        <v>21</v>
      </c>
      <c r="N293" s="268" t="s">
        <v>44</v>
      </c>
      <c r="O293" s="45"/>
      <c r="P293" s="219">
        <f>O293*H293</f>
        <v>0</v>
      </c>
      <c r="Q293" s="219">
        <v>0.057000000000000002</v>
      </c>
      <c r="R293" s="219">
        <f>Q293*H293</f>
        <v>0.057000000000000002</v>
      </c>
      <c r="S293" s="219">
        <v>0</v>
      </c>
      <c r="T293" s="220">
        <f>S293*H293</f>
        <v>0</v>
      </c>
      <c r="AR293" s="22" t="s">
        <v>209</v>
      </c>
      <c r="AT293" s="22" t="s">
        <v>295</v>
      </c>
      <c r="AU293" s="22" t="s">
        <v>83</v>
      </c>
      <c r="AY293" s="22" t="s">
        <v>121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22" t="s">
        <v>81</v>
      </c>
      <c r="BK293" s="221">
        <f>ROUND(I293*H293,2)</f>
        <v>0</v>
      </c>
      <c r="BL293" s="22" t="s">
        <v>135</v>
      </c>
      <c r="BM293" s="22" t="s">
        <v>513</v>
      </c>
    </row>
    <row r="294" s="1" customFormat="1" ht="25.5" customHeight="1">
      <c r="B294" s="44"/>
      <c r="C294" s="210" t="s">
        <v>514</v>
      </c>
      <c r="D294" s="210" t="s">
        <v>122</v>
      </c>
      <c r="E294" s="211" t="s">
        <v>515</v>
      </c>
      <c r="F294" s="212" t="s">
        <v>516</v>
      </c>
      <c r="G294" s="213" t="s">
        <v>150</v>
      </c>
      <c r="H294" s="214">
        <v>1</v>
      </c>
      <c r="I294" s="215"/>
      <c r="J294" s="216">
        <f>ROUND(I294*H294,2)</f>
        <v>0</v>
      </c>
      <c r="K294" s="212" t="s">
        <v>179</v>
      </c>
      <c r="L294" s="70"/>
      <c r="M294" s="217" t="s">
        <v>21</v>
      </c>
      <c r="N294" s="218" t="s">
        <v>44</v>
      </c>
      <c r="O294" s="45"/>
      <c r="P294" s="219">
        <f>O294*H294</f>
        <v>0</v>
      </c>
      <c r="Q294" s="219">
        <v>0.21734000000000001</v>
      </c>
      <c r="R294" s="219">
        <f>Q294*H294</f>
        <v>0.21734000000000001</v>
      </c>
      <c r="S294" s="219">
        <v>0</v>
      </c>
      <c r="T294" s="220">
        <f>S294*H294</f>
        <v>0</v>
      </c>
      <c r="AR294" s="22" t="s">
        <v>135</v>
      </c>
      <c r="AT294" s="22" t="s">
        <v>122</v>
      </c>
      <c r="AU294" s="22" t="s">
        <v>83</v>
      </c>
      <c r="AY294" s="22" t="s">
        <v>121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22" t="s">
        <v>81</v>
      </c>
      <c r="BK294" s="221">
        <f>ROUND(I294*H294,2)</f>
        <v>0</v>
      </c>
      <c r="BL294" s="22" t="s">
        <v>135</v>
      </c>
      <c r="BM294" s="22" t="s">
        <v>517</v>
      </c>
    </row>
    <row r="295" s="1" customFormat="1">
      <c r="B295" s="44"/>
      <c r="C295" s="72"/>
      <c r="D295" s="224" t="s">
        <v>174</v>
      </c>
      <c r="E295" s="72"/>
      <c r="F295" s="243" t="s">
        <v>248</v>
      </c>
      <c r="G295" s="72"/>
      <c r="H295" s="72"/>
      <c r="I295" s="182"/>
      <c r="J295" s="72"/>
      <c r="K295" s="72"/>
      <c r="L295" s="70"/>
      <c r="M295" s="244"/>
      <c r="N295" s="45"/>
      <c r="O295" s="45"/>
      <c r="P295" s="45"/>
      <c r="Q295" s="45"/>
      <c r="R295" s="45"/>
      <c r="S295" s="45"/>
      <c r="T295" s="93"/>
      <c r="AT295" s="22" t="s">
        <v>174</v>
      </c>
      <c r="AU295" s="22" t="s">
        <v>83</v>
      </c>
    </row>
    <row r="296" s="1" customFormat="1" ht="16.5" customHeight="1">
      <c r="B296" s="44"/>
      <c r="C296" s="259" t="s">
        <v>518</v>
      </c>
      <c r="D296" s="259" t="s">
        <v>295</v>
      </c>
      <c r="E296" s="260" t="s">
        <v>519</v>
      </c>
      <c r="F296" s="261" t="s">
        <v>520</v>
      </c>
      <c r="G296" s="262" t="s">
        <v>150</v>
      </c>
      <c r="H296" s="263">
        <v>1</v>
      </c>
      <c r="I296" s="264"/>
      <c r="J296" s="265">
        <f>ROUND(I296*H296,2)</f>
        <v>0</v>
      </c>
      <c r="K296" s="261" t="s">
        <v>21</v>
      </c>
      <c r="L296" s="266"/>
      <c r="M296" s="267" t="s">
        <v>21</v>
      </c>
      <c r="N296" s="268" t="s">
        <v>44</v>
      </c>
      <c r="O296" s="45"/>
      <c r="P296" s="219">
        <f>O296*H296</f>
        <v>0</v>
      </c>
      <c r="Q296" s="219">
        <v>0.038600000000000002</v>
      </c>
      <c r="R296" s="219">
        <f>Q296*H296</f>
        <v>0.038600000000000002</v>
      </c>
      <c r="S296" s="219">
        <v>0</v>
      </c>
      <c r="T296" s="220">
        <f>S296*H296</f>
        <v>0</v>
      </c>
      <c r="AR296" s="22" t="s">
        <v>209</v>
      </c>
      <c r="AT296" s="22" t="s">
        <v>295</v>
      </c>
      <c r="AU296" s="22" t="s">
        <v>83</v>
      </c>
      <c r="AY296" s="22" t="s">
        <v>121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22" t="s">
        <v>81</v>
      </c>
      <c r="BK296" s="221">
        <f>ROUND(I296*H296,2)</f>
        <v>0</v>
      </c>
      <c r="BL296" s="22" t="s">
        <v>135</v>
      </c>
      <c r="BM296" s="22" t="s">
        <v>521</v>
      </c>
    </row>
    <row r="297" s="1" customFormat="1" ht="16.5" customHeight="1">
      <c r="B297" s="44"/>
      <c r="C297" s="259" t="s">
        <v>522</v>
      </c>
      <c r="D297" s="259" t="s">
        <v>295</v>
      </c>
      <c r="E297" s="260" t="s">
        <v>523</v>
      </c>
      <c r="F297" s="261" t="s">
        <v>524</v>
      </c>
      <c r="G297" s="262" t="s">
        <v>150</v>
      </c>
      <c r="H297" s="263">
        <v>1</v>
      </c>
      <c r="I297" s="264"/>
      <c r="J297" s="265">
        <f>ROUND(I297*H297,2)</f>
        <v>0</v>
      </c>
      <c r="K297" s="261" t="s">
        <v>21</v>
      </c>
      <c r="L297" s="266"/>
      <c r="M297" s="267" t="s">
        <v>21</v>
      </c>
      <c r="N297" s="268" t="s">
        <v>44</v>
      </c>
      <c r="O297" s="45"/>
      <c r="P297" s="219">
        <f>O297*H297</f>
        <v>0</v>
      </c>
      <c r="Q297" s="219">
        <v>0.00044000000000000002</v>
      </c>
      <c r="R297" s="219">
        <f>Q297*H297</f>
        <v>0.00044000000000000002</v>
      </c>
      <c r="S297" s="219">
        <v>0</v>
      </c>
      <c r="T297" s="220">
        <f>S297*H297</f>
        <v>0</v>
      </c>
      <c r="AR297" s="22" t="s">
        <v>209</v>
      </c>
      <c r="AT297" s="22" t="s">
        <v>295</v>
      </c>
      <c r="AU297" s="22" t="s">
        <v>83</v>
      </c>
      <c r="AY297" s="22" t="s">
        <v>121</v>
      </c>
      <c r="BE297" s="221">
        <f>IF(N297="základní",J297,0)</f>
        <v>0</v>
      </c>
      <c r="BF297" s="221">
        <f>IF(N297="snížená",J297,0)</f>
        <v>0</v>
      </c>
      <c r="BG297" s="221">
        <f>IF(N297="zákl. přenesená",J297,0)</f>
        <v>0</v>
      </c>
      <c r="BH297" s="221">
        <f>IF(N297="sníž. přenesená",J297,0)</f>
        <v>0</v>
      </c>
      <c r="BI297" s="221">
        <f>IF(N297="nulová",J297,0)</f>
        <v>0</v>
      </c>
      <c r="BJ297" s="22" t="s">
        <v>81</v>
      </c>
      <c r="BK297" s="221">
        <f>ROUND(I297*H297,2)</f>
        <v>0</v>
      </c>
      <c r="BL297" s="22" t="s">
        <v>135</v>
      </c>
      <c r="BM297" s="22" t="s">
        <v>525</v>
      </c>
    </row>
    <row r="298" s="1" customFormat="1" ht="16.5" customHeight="1">
      <c r="B298" s="44"/>
      <c r="C298" s="210" t="s">
        <v>526</v>
      </c>
      <c r="D298" s="210" t="s">
        <v>122</v>
      </c>
      <c r="E298" s="211" t="s">
        <v>527</v>
      </c>
      <c r="F298" s="212" t="s">
        <v>528</v>
      </c>
      <c r="G298" s="213" t="s">
        <v>150</v>
      </c>
      <c r="H298" s="214">
        <v>3</v>
      </c>
      <c r="I298" s="215"/>
      <c r="J298" s="216">
        <f>ROUND(I298*H298,2)</f>
        <v>0</v>
      </c>
      <c r="K298" s="212" t="s">
        <v>179</v>
      </c>
      <c r="L298" s="70"/>
      <c r="M298" s="217" t="s">
        <v>21</v>
      </c>
      <c r="N298" s="218" t="s">
        <v>44</v>
      </c>
      <c r="O298" s="45"/>
      <c r="P298" s="219">
        <f>O298*H298</f>
        <v>0</v>
      </c>
      <c r="Q298" s="219">
        <v>0.42080000000000001</v>
      </c>
      <c r="R298" s="219">
        <f>Q298*H298</f>
        <v>1.2624</v>
      </c>
      <c r="S298" s="219">
        <v>0</v>
      </c>
      <c r="T298" s="220">
        <f>S298*H298</f>
        <v>0</v>
      </c>
      <c r="AR298" s="22" t="s">
        <v>135</v>
      </c>
      <c r="AT298" s="22" t="s">
        <v>122</v>
      </c>
      <c r="AU298" s="22" t="s">
        <v>83</v>
      </c>
      <c r="AY298" s="22" t="s">
        <v>121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22" t="s">
        <v>81</v>
      </c>
      <c r="BK298" s="221">
        <f>ROUND(I298*H298,2)</f>
        <v>0</v>
      </c>
      <c r="BL298" s="22" t="s">
        <v>135</v>
      </c>
      <c r="BM298" s="22" t="s">
        <v>529</v>
      </c>
    </row>
    <row r="299" s="1" customFormat="1">
      <c r="B299" s="44"/>
      <c r="C299" s="72"/>
      <c r="D299" s="224" t="s">
        <v>174</v>
      </c>
      <c r="E299" s="72"/>
      <c r="F299" s="243" t="s">
        <v>248</v>
      </c>
      <c r="G299" s="72"/>
      <c r="H299" s="72"/>
      <c r="I299" s="182"/>
      <c r="J299" s="72"/>
      <c r="K299" s="72"/>
      <c r="L299" s="70"/>
      <c r="M299" s="244"/>
      <c r="N299" s="45"/>
      <c r="O299" s="45"/>
      <c r="P299" s="45"/>
      <c r="Q299" s="45"/>
      <c r="R299" s="45"/>
      <c r="S299" s="45"/>
      <c r="T299" s="93"/>
      <c r="AT299" s="22" t="s">
        <v>174</v>
      </c>
      <c r="AU299" s="22" t="s">
        <v>83</v>
      </c>
    </row>
    <row r="300" s="1" customFormat="1" ht="16.5" customHeight="1">
      <c r="B300" s="44"/>
      <c r="C300" s="210" t="s">
        <v>530</v>
      </c>
      <c r="D300" s="210" t="s">
        <v>122</v>
      </c>
      <c r="E300" s="211" t="s">
        <v>531</v>
      </c>
      <c r="F300" s="212" t="s">
        <v>532</v>
      </c>
      <c r="G300" s="213" t="s">
        <v>197</v>
      </c>
      <c r="H300" s="214">
        <v>28</v>
      </c>
      <c r="I300" s="215"/>
      <c r="J300" s="216">
        <f>ROUND(I300*H300,2)</f>
        <v>0</v>
      </c>
      <c r="K300" s="212" t="s">
        <v>179</v>
      </c>
      <c r="L300" s="70"/>
      <c r="M300" s="217" t="s">
        <v>21</v>
      </c>
      <c r="N300" s="218" t="s">
        <v>44</v>
      </c>
      <c r="O300" s="45"/>
      <c r="P300" s="219">
        <f>O300*H300</f>
        <v>0</v>
      </c>
      <c r="Q300" s="219">
        <v>6.0000000000000002E-05</v>
      </c>
      <c r="R300" s="219">
        <f>Q300*H300</f>
        <v>0.0016800000000000001</v>
      </c>
      <c r="S300" s="219">
        <v>0</v>
      </c>
      <c r="T300" s="220">
        <f>S300*H300</f>
        <v>0</v>
      </c>
      <c r="AR300" s="22" t="s">
        <v>135</v>
      </c>
      <c r="AT300" s="22" t="s">
        <v>122</v>
      </c>
      <c r="AU300" s="22" t="s">
        <v>83</v>
      </c>
      <c r="AY300" s="22" t="s">
        <v>121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22" t="s">
        <v>81</v>
      </c>
      <c r="BK300" s="221">
        <f>ROUND(I300*H300,2)</f>
        <v>0</v>
      </c>
      <c r="BL300" s="22" t="s">
        <v>135</v>
      </c>
      <c r="BM300" s="22" t="s">
        <v>533</v>
      </c>
    </row>
    <row r="301" s="1" customFormat="1">
      <c r="B301" s="44"/>
      <c r="C301" s="72"/>
      <c r="D301" s="224" t="s">
        <v>174</v>
      </c>
      <c r="E301" s="72"/>
      <c r="F301" s="243" t="s">
        <v>175</v>
      </c>
      <c r="G301" s="72"/>
      <c r="H301" s="72"/>
      <c r="I301" s="182"/>
      <c r="J301" s="72"/>
      <c r="K301" s="72"/>
      <c r="L301" s="70"/>
      <c r="M301" s="244"/>
      <c r="N301" s="45"/>
      <c r="O301" s="45"/>
      <c r="P301" s="45"/>
      <c r="Q301" s="45"/>
      <c r="R301" s="45"/>
      <c r="S301" s="45"/>
      <c r="T301" s="93"/>
      <c r="AT301" s="22" t="s">
        <v>174</v>
      </c>
      <c r="AU301" s="22" t="s">
        <v>83</v>
      </c>
    </row>
    <row r="302" s="10" customFormat="1">
      <c r="B302" s="222"/>
      <c r="C302" s="223"/>
      <c r="D302" s="224" t="s">
        <v>152</v>
      </c>
      <c r="E302" s="225" t="s">
        <v>21</v>
      </c>
      <c r="F302" s="226" t="s">
        <v>534</v>
      </c>
      <c r="G302" s="223"/>
      <c r="H302" s="227">
        <v>28</v>
      </c>
      <c r="I302" s="228"/>
      <c r="J302" s="223"/>
      <c r="K302" s="223"/>
      <c r="L302" s="229"/>
      <c r="M302" s="245"/>
      <c r="N302" s="246"/>
      <c r="O302" s="246"/>
      <c r="P302" s="246"/>
      <c r="Q302" s="246"/>
      <c r="R302" s="246"/>
      <c r="S302" s="246"/>
      <c r="T302" s="247"/>
      <c r="AT302" s="233" t="s">
        <v>152</v>
      </c>
      <c r="AU302" s="233" t="s">
        <v>83</v>
      </c>
      <c r="AV302" s="10" t="s">
        <v>83</v>
      </c>
      <c r="AW302" s="10" t="s">
        <v>37</v>
      </c>
      <c r="AX302" s="10" t="s">
        <v>81</v>
      </c>
      <c r="AY302" s="233" t="s">
        <v>121</v>
      </c>
    </row>
    <row r="303" s="9" customFormat="1" ht="29.88" customHeight="1">
      <c r="B303" s="196"/>
      <c r="C303" s="197"/>
      <c r="D303" s="198" t="s">
        <v>72</v>
      </c>
      <c r="E303" s="241" t="s">
        <v>219</v>
      </c>
      <c r="F303" s="241" t="s">
        <v>535</v>
      </c>
      <c r="G303" s="197"/>
      <c r="H303" s="197"/>
      <c r="I303" s="200"/>
      <c r="J303" s="242">
        <f>BK303</f>
        <v>0</v>
      </c>
      <c r="K303" s="197"/>
      <c r="L303" s="202"/>
      <c r="M303" s="203"/>
      <c r="N303" s="204"/>
      <c r="O303" s="204"/>
      <c r="P303" s="205">
        <f>SUM(P304:P333)</f>
        <v>0</v>
      </c>
      <c r="Q303" s="204"/>
      <c r="R303" s="205">
        <f>SUM(R304:R333)</f>
        <v>34.335894760000002</v>
      </c>
      <c r="S303" s="204"/>
      <c r="T303" s="206">
        <f>SUM(T304:T333)</f>
        <v>0</v>
      </c>
      <c r="AR303" s="207" t="s">
        <v>81</v>
      </c>
      <c r="AT303" s="208" t="s">
        <v>72</v>
      </c>
      <c r="AU303" s="208" t="s">
        <v>81</v>
      </c>
      <c r="AY303" s="207" t="s">
        <v>121</v>
      </c>
      <c r="BK303" s="209">
        <f>SUM(BK304:BK333)</f>
        <v>0</v>
      </c>
    </row>
    <row r="304" s="1" customFormat="1" ht="25.5" customHeight="1">
      <c r="B304" s="44"/>
      <c r="C304" s="210" t="s">
        <v>536</v>
      </c>
      <c r="D304" s="210" t="s">
        <v>122</v>
      </c>
      <c r="E304" s="211" t="s">
        <v>537</v>
      </c>
      <c r="F304" s="212" t="s">
        <v>538</v>
      </c>
      <c r="G304" s="213" t="s">
        <v>197</v>
      </c>
      <c r="H304" s="214">
        <v>113</v>
      </c>
      <c r="I304" s="215"/>
      <c r="J304" s="216">
        <f>ROUND(I304*H304,2)</f>
        <v>0</v>
      </c>
      <c r="K304" s="212" t="s">
        <v>179</v>
      </c>
      <c r="L304" s="70"/>
      <c r="M304" s="217" t="s">
        <v>21</v>
      </c>
      <c r="N304" s="218" t="s">
        <v>44</v>
      </c>
      <c r="O304" s="45"/>
      <c r="P304" s="219">
        <f>O304*H304</f>
        <v>0</v>
      </c>
      <c r="Q304" s="219">
        <v>0.15540000000000001</v>
      </c>
      <c r="R304" s="219">
        <f>Q304*H304</f>
        <v>17.560200000000002</v>
      </c>
      <c r="S304" s="219">
        <v>0</v>
      </c>
      <c r="T304" s="220">
        <f>S304*H304</f>
        <v>0</v>
      </c>
      <c r="AR304" s="22" t="s">
        <v>135</v>
      </c>
      <c r="AT304" s="22" t="s">
        <v>122</v>
      </c>
      <c r="AU304" s="22" t="s">
        <v>83</v>
      </c>
      <c r="AY304" s="22" t="s">
        <v>121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22" t="s">
        <v>81</v>
      </c>
      <c r="BK304" s="221">
        <f>ROUND(I304*H304,2)</f>
        <v>0</v>
      </c>
      <c r="BL304" s="22" t="s">
        <v>135</v>
      </c>
      <c r="BM304" s="22" t="s">
        <v>539</v>
      </c>
    </row>
    <row r="305" s="1" customFormat="1">
      <c r="B305" s="44"/>
      <c r="C305" s="72"/>
      <c r="D305" s="224" t="s">
        <v>174</v>
      </c>
      <c r="E305" s="72"/>
      <c r="F305" s="243" t="s">
        <v>181</v>
      </c>
      <c r="G305" s="72"/>
      <c r="H305" s="72"/>
      <c r="I305" s="182"/>
      <c r="J305" s="72"/>
      <c r="K305" s="72"/>
      <c r="L305" s="70"/>
      <c r="M305" s="244"/>
      <c r="N305" s="45"/>
      <c r="O305" s="45"/>
      <c r="P305" s="45"/>
      <c r="Q305" s="45"/>
      <c r="R305" s="45"/>
      <c r="S305" s="45"/>
      <c r="T305" s="93"/>
      <c r="AT305" s="22" t="s">
        <v>174</v>
      </c>
      <c r="AU305" s="22" t="s">
        <v>83</v>
      </c>
    </row>
    <row r="306" s="10" customFormat="1">
      <c r="B306" s="222"/>
      <c r="C306" s="223"/>
      <c r="D306" s="224" t="s">
        <v>152</v>
      </c>
      <c r="E306" s="225" t="s">
        <v>21</v>
      </c>
      <c r="F306" s="226" t="s">
        <v>540</v>
      </c>
      <c r="G306" s="223"/>
      <c r="H306" s="227">
        <v>113</v>
      </c>
      <c r="I306" s="228"/>
      <c r="J306" s="223"/>
      <c r="K306" s="223"/>
      <c r="L306" s="229"/>
      <c r="M306" s="245"/>
      <c r="N306" s="246"/>
      <c r="O306" s="246"/>
      <c r="P306" s="246"/>
      <c r="Q306" s="246"/>
      <c r="R306" s="246"/>
      <c r="S306" s="246"/>
      <c r="T306" s="247"/>
      <c r="AT306" s="233" t="s">
        <v>152</v>
      </c>
      <c r="AU306" s="233" t="s">
        <v>83</v>
      </c>
      <c r="AV306" s="10" t="s">
        <v>83</v>
      </c>
      <c r="AW306" s="10" t="s">
        <v>37</v>
      </c>
      <c r="AX306" s="10" t="s">
        <v>81</v>
      </c>
      <c r="AY306" s="233" t="s">
        <v>121</v>
      </c>
    </row>
    <row r="307" s="1" customFormat="1" ht="16.5" customHeight="1">
      <c r="B307" s="44"/>
      <c r="C307" s="259" t="s">
        <v>541</v>
      </c>
      <c r="D307" s="259" t="s">
        <v>295</v>
      </c>
      <c r="E307" s="260" t="s">
        <v>542</v>
      </c>
      <c r="F307" s="261" t="s">
        <v>543</v>
      </c>
      <c r="G307" s="262" t="s">
        <v>197</v>
      </c>
      <c r="H307" s="263">
        <v>26</v>
      </c>
      <c r="I307" s="264"/>
      <c r="J307" s="265">
        <f>ROUND(I307*H307,2)</f>
        <v>0</v>
      </c>
      <c r="K307" s="261" t="s">
        <v>179</v>
      </c>
      <c r="L307" s="266"/>
      <c r="M307" s="267" t="s">
        <v>21</v>
      </c>
      <c r="N307" s="268" t="s">
        <v>44</v>
      </c>
      <c r="O307" s="45"/>
      <c r="P307" s="219">
        <f>O307*H307</f>
        <v>0</v>
      </c>
      <c r="Q307" s="219">
        <v>0.048300000000000003</v>
      </c>
      <c r="R307" s="219">
        <f>Q307*H307</f>
        <v>1.2558</v>
      </c>
      <c r="S307" s="219">
        <v>0</v>
      </c>
      <c r="T307" s="220">
        <f>S307*H307</f>
        <v>0</v>
      </c>
      <c r="AR307" s="22" t="s">
        <v>209</v>
      </c>
      <c r="AT307" s="22" t="s">
        <v>295</v>
      </c>
      <c r="AU307" s="22" t="s">
        <v>83</v>
      </c>
      <c r="AY307" s="22" t="s">
        <v>121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22" t="s">
        <v>81</v>
      </c>
      <c r="BK307" s="221">
        <f>ROUND(I307*H307,2)</f>
        <v>0</v>
      </c>
      <c r="BL307" s="22" t="s">
        <v>135</v>
      </c>
      <c r="BM307" s="22" t="s">
        <v>544</v>
      </c>
    </row>
    <row r="308" s="1" customFormat="1" ht="16.5" customHeight="1">
      <c r="B308" s="44"/>
      <c r="C308" s="259" t="s">
        <v>545</v>
      </c>
      <c r="D308" s="259" t="s">
        <v>295</v>
      </c>
      <c r="E308" s="260" t="s">
        <v>546</v>
      </c>
      <c r="F308" s="261" t="s">
        <v>547</v>
      </c>
      <c r="G308" s="262" t="s">
        <v>197</v>
      </c>
      <c r="H308" s="263">
        <v>68</v>
      </c>
      <c r="I308" s="264"/>
      <c r="J308" s="265">
        <f>ROUND(I308*H308,2)</f>
        <v>0</v>
      </c>
      <c r="K308" s="261" t="s">
        <v>179</v>
      </c>
      <c r="L308" s="266"/>
      <c r="M308" s="267" t="s">
        <v>21</v>
      </c>
      <c r="N308" s="268" t="s">
        <v>44</v>
      </c>
      <c r="O308" s="45"/>
      <c r="P308" s="219">
        <f>O308*H308</f>
        <v>0</v>
      </c>
      <c r="Q308" s="219">
        <v>0.081000000000000003</v>
      </c>
      <c r="R308" s="219">
        <f>Q308*H308</f>
        <v>5.508</v>
      </c>
      <c r="S308" s="219">
        <v>0</v>
      </c>
      <c r="T308" s="220">
        <f>S308*H308</f>
        <v>0</v>
      </c>
      <c r="AR308" s="22" t="s">
        <v>209</v>
      </c>
      <c r="AT308" s="22" t="s">
        <v>295</v>
      </c>
      <c r="AU308" s="22" t="s">
        <v>83</v>
      </c>
      <c r="AY308" s="22" t="s">
        <v>121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22" t="s">
        <v>81</v>
      </c>
      <c r="BK308" s="221">
        <f>ROUND(I308*H308,2)</f>
        <v>0</v>
      </c>
      <c r="BL308" s="22" t="s">
        <v>135</v>
      </c>
      <c r="BM308" s="22" t="s">
        <v>548</v>
      </c>
    </row>
    <row r="309" s="1" customFormat="1" ht="16.5" customHeight="1">
      <c r="B309" s="44"/>
      <c r="C309" s="259" t="s">
        <v>549</v>
      </c>
      <c r="D309" s="259" t="s">
        <v>295</v>
      </c>
      <c r="E309" s="260" t="s">
        <v>550</v>
      </c>
      <c r="F309" s="261" t="s">
        <v>551</v>
      </c>
      <c r="G309" s="262" t="s">
        <v>197</v>
      </c>
      <c r="H309" s="263">
        <v>19</v>
      </c>
      <c r="I309" s="264"/>
      <c r="J309" s="265">
        <f>ROUND(I309*H309,2)</f>
        <v>0</v>
      </c>
      <c r="K309" s="261" t="s">
        <v>179</v>
      </c>
      <c r="L309" s="266"/>
      <c r="M309" s="267" t="s">
        <v>21</v>
      </c>
      <c r="N309" s="268" t="s">
        <v>44</v>
      </c>
      <c r="O309" s="45"/>
      <c r="P309" s="219">
        <f>O309*H309</f>
        <v>0</v>
      </c>
      <c r="Q309" s="219">
        <v>0.078200000000000006</v>
      </c>
      <c r="R309" s="219">
        <f>Q309*H309</f>
        <v>1.4858</v>
      </c>
      <c r="S309" s="219">
        <v>0</v>
      </c>
      <c r="T309" s="220">
        <f>S309*H309</f>
        <v>0</v>
      </c>
      <c r="AR309" s="22" t="s">
        <v>209</v>
      </c>
      <c r="AT309" s="22" t="s">
        <v>295</v>
      </c>
      <c r="AU309" s="22" t="s">
        <v>83</v>
      </c>
      <c r="AY309" s="22" t="s">
        <v>121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22" t="s">
        <v>81</v>
      </c>
      <c r="BK309" s="221">
        <f>ROUND(I309*H309,2)</f>
        <v>0</v>
      </c>
      <c r="BL309" s="22" t="s">
        <v>135</v>
      </c>
      <c r="BM309" s="22" t="s">
        <v>552</v>
      </c>
    </row>
    <row r="310" s="10" customFormat="1">
      <c r="B310" s="222"/>
      <c r="C310" s="223"/>
      <c r="D310" s="224" t="s">
        <v>152</v>
      </c>
      <c r="E310" s="225" t="s">
        <v>21</v>
      </c>
      <c r="F310" s="226" t="s">
        <v>553</v>
      </c>
      <c r="G310" s="223"/>
      <c r="H310" s="227">
        <v>1</v>
      </c>
      <c r="I310" s="228"/>
      <c r="J310" s="223"/>
      <c r="K310" s="223"/>
      <c r="L310" s="229"/>
      <c r="M310" s="245"/>
      <c r="N310" s="246"/>
      <c r="O310" s="246"/>
      <c r="P310" s="246"/>
      <c r="Q310" s="246"/>
      <c r="R310" s="246"/>
      <c r="S310" s="246"/>
      <c r="T310" s="247"/>
      <c r="AT310" s="233" t="s">
        <v>152</v>
      </c>
      <c r="AU310" s="233" t="s">
        <v>83</v>
      </c>
      <c r="AV310" s="10" t="s">
        <v>83</v>
      </c>
      <c r="AW310" s="10" t="s">
        <v>37</v>
      </c>
      <c r="AX310" s="10" t="s">
        <v>73</v>
      </c>
      <c r="AY310" s="233" t="s">
        <v>121</v>
      </c>
    </row>
    <row r="311" s="10" customFormat="1">
      <c r="B311" s="222"/>
      <c r="C311" s="223"/>
      <c r="D311" s="224" t="s">
        <v>152</v>
      </c>
      <c r="E311" s="225" t="s">
        <v>21</v>
      </c>
      <c r="F311" s="226" t="s">
        <v>554</v>
      </c>
      <c r="G311" s="223"/>
      <c r="H311" s="227">
        <v>4</v>
      </c>
      <c r="I311" s="228"/>
      <c r="J311" s="223"/>
      <c r="K311" s="223"/>
      <c r="L311" s="229"/>
      <c r="M311" s="245"/>
      <c r="N311" s="246"/>
      <c r="O311" s="246"/>
      <c r="P311" s="246"/>
      <c r="Q311" s="246"/>
      <c r="R311" s="246"/>
      <c r="S311" s="246"/>
      <c r="T311" s="247"/>
      <c r="AT311" s="233" t="s">
        <v>152</v>
      </c>
      <c r="AU311" s="233" t="s">
        <v>83</v>
      </c>
      <c r="AV311" s="10" t="s">
        <v>83</v>
      </c>
      <c r="AW311" s="10" t="s">
        <v>37</v>
      </c>
      <c r="AX311" s="10" t="s">
        <v>73</v>
      </c>
      <c r="AY311" s="233" t="s">
        <v>121</v>
      </c>
    </row>
    <row r="312" s="10" customFormat="1">
      <c r="B312" s="222"/>
      <c r="C312" s="223"/>
      <c r="D312" s="224" t="s">
        <v>152</v>
      </c>
      <c r="E312" s="225" t="s">
        <v>21</v>
      </c>
      <c r="F312" s="226" t="s">
        <v>555</v>
      </c>
      <c r="G312" s="223"/>
      <c r="H312" s="227">
        <v>3</v>
      </c>
      <c r="I312" s="228"/>
      <c r="J312" s="223"/>
      <c r="K312" s="223"/>
      <c r="L312" s="229"/>
      <c r="M312" s="245"/>
      <c r="N312" s="246"/>
      <c r="O312" s="246"/>
      <c r="P312" s="246"/>
      <c r="Q312" s="246"/>
      <c r="R312" s="246"/>
      <c r="S312" s="246"/>
      <c r="T312" s="247"/>
      <c r="AT312" s="233" t="s">
        <v>152</v>
      </c>
      <c r="AU312" s="233" t="s">
        <v>83</v>
      </c>
      <c r="AV312" s="10" t="s">
        <v>83</v>
      </c>
      <c r="AW312" s="10" t="s">
        <v>37</v>
      </c>
      <c r="AX312" s="10" t="s">
        <v>73</v>
      </c>
      <c r="AY312" s="233" t="s">
        <v>121</v>
      </c>
    </row>
    <row r="313" s="10" customFormat="1">
      <c r="B313" s="222"/>
      <c r="C313" s="223"/>
      <c r="D313" s="224" t="s">
        <v>152</v>
      </c>
      <c r="E313" s="225" t="s">
        <v>21</v>
      </c>
      <c r="F313" s="226" t="s">
        <v>556</v>
      </c>
      <c r="G313" s="223"/>
      <c r="H313" s="227">
        <v>6</v>
      </c>
      <c r="I313" s="228"/>
      <c r="J313" s="223"/>
      <c r="K313" s="223"/>
      <c r="L313" s="229"/>
      <c r="M313" s="245"/>
      <c r="N313" s="246"/>
      <c r="O313" s="246"/>
      <c r="P313" s="246"/>
      <c r="Q313" s="246"/>
      <c r="R313" s="246"/>
      <c r="S313" s="246"/>
      <c r="T313" s="247"/>
      <c r="AT313" s="233" t="s">
        <v>152</v>
      </c>
      <c r="AU313" s="233" t="s">
        <v>83</v>
      </c>
      <c r="AV313" s="10" t="s">
        <v>83</v>
      </c>
      <c r="AW313" s="10" t="s">
        <v>37</v>
      </c>
      <c r="AX313" s="10" t="s">
        <v>73</v>
      </c>
      <c r="AY313" s="233" t="s">
        <v>121</v>
      </c>
    </row>
    <row r="314" s="10" customFormat="1">
      <c r="B314" s="222"/>
      <c r="C314" s="223"/>
      <c r="D314" s="224" t="s">
        <v>152</v>
      </c>
      <c r="E314" s="225" t="s">
        <v>21</v>
      </c>
      <c r="F314" s="226" t="s">
        <v>557</v>
      </c>
      <c r="G314" s="223"/>
      <c r="H314" s="227">
        <v>5</v>
      </c>
      <c r="I314" s="228"/>
      <c r="J314" s="223"/>
      <c r="K314" s="223"/>
      <c r="L314" s="229"/>
      <c r="M314" s="245"/>
      <c r="N314" s="246"/>
      <c r="O314" s="246"/>
      <c r="P314" s="246"/>
      <c r="Q314" s="246"/>
      <c r="R314" s="246"/>
      <c r="S314" s="246"/>
      <c r="T314" s="247"/>
      <c r="AT314" s="233" t="s">
        <v>152</v>
      </c>
      <c r="AU314" s="233" t="s">
        <v>83</v>
      </c>
      <c r="AV314" s="10" t="s">
        <v>83</v>
      </c>
      <c r="AW314" s="10" t="s">
        <v>37</v>
      </c>
      <c r="AX314" s="10" t="s">
        <v>73</v>
      </c>
      <c r="AY314" s="233" t="s">
        <v>121</v>
      </c>
    </row>
    <row r="315" s="12" customFormat="1">
      <c r="B315" s="248"/>
      <c r="C315" s="249"/>
      <c r="D315" s="224" t="s">
        <v>152</v>
      </c>
      <c r="E315" s="250" t="s">
        <v>21</v>
      </c>
      <c r="F315" s="251" t="s">
        <v>208</v>
      </c>
      <c r="G315" s="249"/>
      <c r="H315" s="252">
        <v>19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AT315" s="258" t="s">
        <v>152</v>
      </c>
      <c r="AU315" s="258" t="s">
        <v>83</v>
      </c>
      <c r="AV315" s="12" t="s">
        <v>135</v>
      </c>
      <c r="AW315" s="12" t="s">
        <v>37</v>
      </c>
      <c r="AX315" s="12" t="s">
        <v>81</v>
      </c>
      <c r="AY315" s="258" t="s">
        <v>121</v>
      </c>
    </row>
    <row r="316" s="1" customFormat="1" ht="25.5" customHeight="1">
      <c r="B316" s="44"/>
      <c r="C316" s="210" t="s">
        <v>558</v>
      </c>
      <c r="D316" s="210" t="s">
        <v>122</v>
      </c>
      <c r="E316" s="211" t="s">
        <v>559</v>
      </c>
      <c r="F316" s="212" t="s">
        <v>560</v>
      </c>
      <c r="G316" s="213" t="s">
        <v>197</v>
      </c>
      <c r="H316" s="214">
        <v>18</v>
      </c>
      <c r="I316" s="215"/>
      <c r="J316" s="216">
        <f>ROUND(I316*H316,2)</f>
        <v>0</v>
      </c>
      <c r="K316" s="212" t="s">
        <v>179</v>
      </c>
      <c r="L316" s="70"/>
      <c r="M316" s="217" t="s">
        <v>21</v>
      </c>
      <c r="N316" s="218" t="s">
        <v>44</v>
      </c>
      <c r="O316" s="45"/>
      <c r="P316" s="219">
        <f>O316*H316</f>
        <v>0</v>
      </c>
      <c r="Q316" s="219">
        <v>0.1295</v>
      </c>
      <c r="R316" s="219">
        <f>Q316*H316</f>
        <v>2.331</v>
      </c>
      <c r="S316" s="219">
        <v>0</v>
      </c>
      <c r="T316" s="220">
        <f>S316*H316</f>
        <v>0</v>
      </c>
      <c r="AR316" s="22" t="s">
        <v>135</v>
      </c>
      <c r="AT316" s="22" t="s">
        <v>122</v>
      </c>
      <c r="AU316" s="22" t="s">
        <v>83</v>
      </c>
      <c r="AY316" s="22" t="s">
        <v>121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22" t="s">
        <v>81</v>
      </c>
      <c r="BK316" s="221">
        <f>ROUND(I316*H316,2)</f>
        <v>0</v>
      </c>
      <c r="BL316" s="22" t="s">
        <v>135</v>
      </c>
      <c r="BM316" s="22" t="s">
        <v>561</v>
      </c>
    </row>
    <row r="317" s="1" customFormat="1">
      <c r="B317" s="44"/>
      <c r="C317" s="72"/>
      <c r="D317" s="224" t="s">
        <v>174</v>
      </c>
      <c r="E317" s="72"/>
      <c r="F317" s="243" t="s">
        <v>181</v>
      </c>
      <c r="G317" s="72"/>
      <c r="H317" s="72"/>
      <c r="I317" s="182"/>
      <c r="J317" s="72"/>
      <c r="K317" s="72"/>
      <c r="L317" s="70"/>
      <c r="M317" s="244"/>
      <c r="N317" s="45"/>
      <c r="O317" s="45"/>
      <c r="P317" s="45"/>
      <c r="Q317" s="45"/>
      <c r="R317" s="45"/>
      <c r="S317" s="45"/>
      <c r="T317" s="93"/>
      <c r="AT317" s="22" t="s">
        <v>174</v>
      </c>
      <c r="AU317" s="22" t="s">
        <v>83</v>
      </c>
    </row>
    <row r="318" s="1" customFormat="1" ht="16.5" customHeight="1">
      <c r="B318" s="44"/>
      <c r="C318" s="259" t="s">
        <v>562</v>
      </c>
      <c r="D318" s="259" t="s">
        <v>295</v>
      </c>
      <c r="E318" s="260" t="s">
        <v>563</v>
      </c>
      <c r="F318" s="261" t="s">
        <v>564</v>
      </c>
      <c r="G318" s="262" t="s">
        <v>150</v>
      </c>
      <c r="H318" s="263">
        <v>18</v>
      </c>
      <c r="I318" s="264"/>
      <c r="J318" s="265">
        <f>ROUND(I318*H318,2)</f>
        <v>0</v>
      </c>
      <c r="K318" s="261" t="s">
        <v>21</v>
      </c>
      <c r="L318" s="266"/>
      <c r="M318" s="267" t="s">
        <v>21</v>
      </c>
      <c r="N318" s="268" t="s">
        <v>44</v>
      </c>
      <c r="O318" s="45"/>
      <c r="P318" s="219">
        <f>O318*H318</f>
        <v>0</v>
      </c>
      <c r="Q318" s="219">
        <v>0.024</v>
      </c>
      <c r="R318" s="219">
        <f>Q318*H318</f>
        <v>0.432</v>
      </c>
      <c r="S318" s="219">
        <v>0</v>
      </c>
      <c r="T318" s="220">
        <f>S318*H318</f>
        <v>0</v>
      </c>
      <c r="AR318" s="22" t="s">
        <v>209</v>
      </c>
      <c r="AT318" s="22" t="s">
        <v>295</v>
      </c>
      <c r="AU318" s="22" t="s">
        <v>83</v>
      </c>
      <c r="AY318" s="22" t="s">
        <v>121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22" t="s">
        <v>81</v>
      </c>
      <c r="BK318" s="221">
        <f>ROUND(I318*H318,2)</f>
        <v>0</v>
      </c>
      <c r="BL318" s="22" t="s">
        <v>135</v>
      </c>
      <c r="BM318" s="22" t="s">
        <v>565</v>
      </c>
    </row>
    <row r="319" s="1" customFormat="1" ht="25.5" customHeight="1">
      <c r="B319" s="44"/>
      <c r="C319" s="210" t="s">
        <v>566</v>
      </c>
      <c r="D319" s="210" t="s">
        <v>122</v>
      </c>
      <c r="E319" s="211" t="s">
        <v>567</v>
      </c>
      <c r="F319" s="212" t="s">
        <v>568</v>
      </c>
      <c r="G319" s="213" t="s">
        <v>202</v>
      </c>
      <c r="H319" s="214">
        <v>2.1640000000000001</v>
      </c>
      <c r="I319" s="215"/>
      <c r="J319" s="216">
        <f>ROUND(I319*H319,2)</f>
        <v>0</v>
      </c>
      <c r="K319" s="212" t="s">
        <v>179</v>
      </c>
      <c r="L319" s="70"/>
      <c r="M319" s="217" t="s">
        <v>21</v>
      </c>
      <c r="N319" s="218" t="s">
        <v>44</v>
      </c>
      <c r="O319" s="45"/>
      <c r="P319" s="219">
        <f>O319*H319</f>
        <v>0</v>
      </c>
      <c r="Q319" s="219">
        <v>2.2563399999999998</v>
      </c>
      <c r="R319" s="219">
        <f>Q319*H319</f>
        <v>4.8827197599999996</v>
      </c>
      <c r="S319" s="219">
        <v>0</v>
      </c>
      <c r="T319" s="220">
        <f>S319*H319</f>
        <v>0</v>
      </c>
      <c r="AR319" s="22" t="s">
        <v>135</v>
      </c>
      <c r="AT319" s="22" t="s">
        <v>122</v>
      </c>
      <c r="AU319" s="22" t="s">
        <v>83</v>
      </c>
      <c r="AY319" s="22" t="s">
        <v>121</v>
      </c>
      <c r="BE319" s="221">
        <f>IF(N319="základní",J319,0)</f>
        <v>0</v>
      </c>
      <c r="BF319" s="221">
        <f>IF(N319="snížená",J319,0)</f>
        <v>0</v>
      </c>
      <c r="BG319" s="221">
        <f>IF(N319="zákl. přenesená",J319,0)</f>
        <v>0</v>
      </c>
      <c r="BH319" s="221">
        <f>IF(N319="sníž. přenesená",J319,0)</f>
        <v>0</v>
      </c>
      <c r="BI319" s="221">
        <f>IF(N319="nulová",J319,0)</f>
        <v>0</v>
      </c>
      <c r="BJ319" s="22" t="s">
        <v>81</v>
      </c>
      <c r="BK319" s="221">
        <f>ROUND(I319*H319,2)</f>
        <v>0</v>
      </c>
      <c r="BL319" s="22" t="s">
        <v>135</v>
      </c>
      <c r="BM319" s="22" t="s">
        <v>569</v>
      </c>
    </row>
    <row r="320" s="1" customFormat="1">
      <c r="B320" s="44"/>
      <c r="C320" s="72"/>
      <c r="D320" s="224" t="s">
        <v>174</v>
      </c>
      <c r="E320" s="72"/>
      <c r="F320" s="243" t="s">
        <v>181</v>
      </c>
      <c r="G320" s="72"/>
      <c r="H320" s="72"/>
      <c r="I320" s="182"/>
      <c r="J320" s="72"/>
      <c r="K320" s="72"/>
      <c r="L320" s="70"/>
      <c r="M320" s="244"/>
      <c r="N320" s="45"/>
      <c r="O320" s="45"/>
      <c r="P320" s="45"/>
      <c r="Q320" s="45"/>
      <c r="R320" s="45"/>
      <c r="S320" s="45"/>
      <c r="T320" s="93"/>
      <c r="AT320" s="22" t="s">
        <v>174</v>
      </c>
      <c r="AU320" s="22" t="s">
        <v>83</v>
      </c>
    </row>
    <row r="321" s="10" customFormat="1">
      <c r="B321" s="222"/>
      <c r="C321" s="223"/>
      <c r="D321" s="224" t="s">
        <v>152</v>
      </c>
      <c r="E321" s="225" t="s">
        <v>21</v>
      </c>
      <c r="F321" s="226" t="s">
        <v>570</v>
      </c>
      <c r="G321" s="223"/>
      <c r="H321" s="227">
        <v>0.83199999999999996</v>
      </c>
      <c r="I321" s="228"/>
      <c r="J321" s="223"/>
      <c r="K321" s="223"/>
      <c r="L321" s="229"/>
      <c r="M321" s="245"/>
      <c r="N321" s="246"/>
      <c r="O321" s="246"/>
      <c r="P321" s="246"/>
      <c r="Q321" s="246"/>
      <c r="R321" s="246"/>
      <c r="S321" s="246"/>
      <c r="T321" s="247"/>
      <c r="AT321" s="233" t="s">
        <v>152</v>
      </c>
      <c r="AU321" s="233" t="s">
        <v>83</v>
      </c>
      <c r="AV321" s="10" t="s">
        <v>83</v>
      </c>
      <c r="AW321" s="10" t="s">
        <v>37</v>
      </c>
      <c r="AX321" s="10" t="s">
        <v>73</v>
      </c>
      <c r="AY321" s="233" t="s">
        <v>121</v>
      </c>
    </row>
    <row r="322" s="10" customFormat="1">
      <c r="B322" s="222"/>
      <c r="C322" s="223"/>
      <c r="D322" s="224" t="s">
        <v>152</v>
      </c>
      <c r="E322" s="225" t="s">
        <v>21</v>
      </c>
      <c r="F322" s="226" t="s">
        <v>571</v>
      </c>
      <c r="G322" s="223"/>
      <c r="H322" s="227">
        <v>0.17999999999999999</v>
      </c>
      <c r="I322" s="228"/>
      <c r="J322" s="223"/>
      <c r="K322" s="223"/>
      <c r="L322" s="229"/>
      <c r="M322" s="245"/>
      <c r="N322" s="246"/>
      <c r="O322" s="246"/>
      <c r="P322" s="246"/>
      <c r="Q322" s="246"/>
      <c r="R322" s="246"/>
      <c r="S322" s="246"/>
      <c r="T322" s="247"/>
      <c r="AT322" s="233" t="s">
        <v>152</v>
      </c>
      <c r="AU322" s="233" t="s">
        <v>83</v>
      </c>
      <c r="AV322" s="10" t="s">
        <v>83</v>
      </c>
      <c r="AW322" s="10" t="s">
        <v>37</v>
      </c>
      <c r="AX322" s="10" t="s">
        <v>73</v>
      </c>
      <c r="AY322" s="233" t="s">
        <v>121</v>
      </c>
    </row>
    <row r="323" s="10" customFormat="1">
      <c r="B323" s="222"/>
      <c r="C323" s="223"/>
      <c r="D323" s="224" t="s">
        <v>152</v>
      </c>
      <c r="E323" s="225" t="s">
        <v>21</v>
      </c>
      <c r="F323" s="226" t="s">
        <v>572</v>
      </c>
      <c r="G323" s="223"/>
      <c r="H323" s="227">
        <v>1.1519999999999999</v>
      </c>
      <c r="I323" s="228"/>
      <c r="J323" s="223"/>
      <c r="K323" s="223"/>
      <c r="L323" s="229"/>
      <c r="M323" s="245"/>
      <c r="N323" s="246"/>
      <c r="O323" s="246"/>
      <c r="P323" s="246"/>
      <c r="Q323" s="246"/>
      <c r="R323" s="246"/>
      <c r="S323" s="246"/>
      <c r="T323" s="247"/>
      <c r="AT323" s="233" t="s">
        <v>152</v>
      </c>
      <c r="AU323" s="233" t="s">
        <v>83</v>
      </c>
      <c r="AV323" s="10" t="s">
        <v>83</v>
      </c>
      <c r="AW323" s="10" t="s">
        <v>37</v>
      </c>
      <c r="AX323" s="10" t="s">
        <v>73</v>
      </c>
      <c r="AY323" s="233" t="s">
        <v>121</v>
      </c>
    </row>
    <row r="324" s="12" customFormat="1">
      <c r="B324" s="248"/>
      <c r="C324" s="249"/>
      <c r="D324" s="224" t="s">
        <v>152</v>
      </c>
      <c r="E324" s="250" t="s">
        <v>21</v>
      </c>
      <c r="F324" s="251" t="s">
        <v>208</v>
      </c>
      <c r="G324" s="249"/>
      <c r="H324" s="252">
        <v>2.1640000000000001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152</v>
      </c>
      <c r="AU324" s="258" t="s">
        <v>83</v>
      </c>
      <c r="AV324" s="12" t="s">
        <v>135</v>
      </c>
      <c r="AW324" s="12" t="s">
        <v>37</v>
      </c>
      <c r="AX324" s="12" t="s">
        <v>81</v>
      </c>
      <c r="AY324" s="258" t="s">
        <v>121</v>
      </c>
    </row>
    <row r="325" s="1" customFormat="1" ht="25.5" customHeight="1">
      <c r="B325" s="44"/>
      <c r="C325" s="210" t="s">
        <v>573</v>
      </c>
      <c r="D325" s="210" t="s">
        <v>122</v>
      </c>
      <c r="E325" s="211" t="s">
        <v>574</v>
      </c>
      <c r="F325" s="212" t="s">
        <v>575</v>
      </c>
      <c r="G325" s="213" t="s">
        <v>197</v>
      </c>
      <c r="H325" s="214">
        <v>10.699999999999999</v>
      </c>
      <c r="I325" s="215"/>
      <c r="J325" s="216">
        <f>ROUND(I325*H325,2)</f>
        <v>0</v>
      </c>
      <c r="K325" s="212" t="s">
        <v>179</v>
      </c>
      <c r="L325" s="70"/>
      <c r="M325" s="217" t="s">
        <v>21</v>
      </c>
      <c r="N325" s="218" t="s">
        <v>44</v>
      </c>
      <c r="O325" s="45"/>
      <c r="P325" s="219">
        <f>O325*H325</f>
        <v>0</v>
      </c>
      <c r="Q325" s="219">
        <v>1.0000000000000001E-05</v>
      </c>
      <c r="R325" s="219">
        <f>Q325*H325</f>
        <v>0.000107</v>
      </c>
      <c r="S325" s="219">
        <v>0</v>
      </c>
      <c r="T325" s="220">
        <f>S325*H325</f>
        <v>0</v>
      </c>
      <c r="AR325" s="22" t="s">
        <v>135</v>
      </c>
      <c r="AT325" s="22" t="s">
        <v>122</v>
      </c>
      <c r="AU325" s="22" t="s">
        <v>83</v>
      </c>
      <c r="AY325" s="22" t="s">
        <v>121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22" t="s">
        <v>81</v>
      </c>
      <c r="BK325" s="221">
        <f>ROUND(I325*H325,2)</f>
        <v>0</v>
      </c>
      <c r="BL325" s="22" t="s">
        <v>135</v>
      </c>
      <c r="BM325" s="22" t="s">
        <v>576</v>
      </c>
    </row>
    <row r="326" s="1" customFormat="1">
      <c r="B326" s="44"/>
      <c r="C326" s="72"/>
      <c r="D326" s="224" t="s">
        <v>174</v>
      </c>
      <c r="E326" s="72"/>
      <c r="F326" s="243" t="s">
        <v>175</v>
      </c>
      <c r="G326" s="72"/>
      <c r="H326" s="72"/>
      <c r="I326" s="182"/>
      <c r="J326" s="72"/>
      <c r="K326" s="72"/>
      <c r="L326" s="70"/>
      <c r="M326" s="244"/>
      <c r="N326" s="45"/>
      <c r="O326" s="45"/>
      <c r="P326" s="45"/>
      <c r="Q326" s="45"/>
      <c r="R326" s="45"/>
      <c r="S326" s="45"/>
      <c r="T326" s="93"/>
      <c r="AT326" s="22" t="s">
        <v>174</v>
      </c>
      <c r="AU326" s="22" t="s">
        <v>83</v>
      </c>
    </row>
    <row r="327" s="10" customFormat="1">
      <c r="B327" s="222"/>
      <c r="C327" s="223"/>
      <c r="D327" s="224" t="s">
        <v>152</v>
      </c>
      <c r="E327" s="225" t="s">
        <v>21</v>
      </c>
      <c r="F327" s="226" t="s">
        <v>577</v>
      </c>
      <c r="G327" s="223"/>
      <c r="H327" s="227">
        <v>3.7000000000000002</v>
      </c>
      <c r="I327" s="228"/>
      <c r="J327" s="223"/>
      <c r="K327" s="223"/>
      <c r="L327" s="229"/>
      <c r="M327" s="245"/>
      <c r="N327" s="246"/>
      <c r="O327" s="246"/>
      <c r="P327" s="246"/>
      <c r="Q327" s="246"/>
      <c r="R327" s="246"/>
      <c r="S327" s="246"/>
      <c r="T327" s="247"/>
      <c r="AT327" s="233" t="s">
        <v>152</v>
      </c>
      <c r="AU327" s="233" t="s">
        <v>83</v>
      </c>
      <c r="AV327" s="10" t="s">
        <v>83</v>
      </c>
      <c r="AW327" s="10" t="s">
        <v>37</v>
      </c>
      <c r="AX327" s="10" t="s">
        <v>73</v>
      </c>
      <c r="AY327" s="233" t="s">
        <v>121</v>
      </c>
    </row>
    <row r="328" s="10" customFormat="1">
      <c r="B328" s="222"/>
      <c r="C328" s="223"/>
      <c r="D328" s="224" t="s">
        <v>152</v>
      </c>
      <c r="E328" s="225" t="s">
        <v>21</v>
      </c>
      <c r="F328" s="226" t="s">
        <v>578</v>
      </c>
      <c r="G328" s="223"/>
      <c r="H328" s="227">
        <v>7</v>
      </c>
      <c r="I328" s="228"/>
      <c r="J328" s="223"/>
      <c r="K328" s="223"/>
      <c r="L328" s="229"/>
      <c r="M328" s="245"/>
      <c r="N328" s="246"/>
      <c r="O328" s="246"/>
      <c r="P328" s="246"/>
      <c r="Q328" s="246"/>
      <c r="R328" s="246"/>
      <c r="S328" s="246"/>
      <c r="T328" s="247"/>
      <c r="AT328" s="233" t="s">
        <v>152</v>
      </c>
      <c r="AU328" s="233" t="s">
        <v>83</v>
      </c>
      <c r="AV328" s="10" t="s">
        <v>83</v>
      </c>
      <c r="AW328" s="10" t="s">
        <v>37</v>
      </c>
      <c r="AX328" s="10" t="s">
        <v>73</v>
      </c>
      <c r="AY328" s="233" t="s">
        <v>121</v>
      </c>
    </row>
    <row r="329" s="12" customFormat="1">
      <c r="B329" s="248"/>
      <c r="C329" s="249"/>
      <c r="D329" s="224" t="s">
        <v>152</v>
      </c>
      <c r="E329" s="250" t="s">
        <v>21</v>
      </c>
      <c r="F329" s="251" t="s">
        <v>208</v>
      </c>
      <c r="G329" s="249"/>
      <c r="H329" s="252">
        <v>10.699999999999999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AT329" s="258" t="s">
        <v>152</v>
      </c>
      <c r="AU329" s="258" t="s">
        <v>83</v>
      </c>
      <c r="AV329" s="12" t="s">
        <v>135</v>
      </c>
      <c r="AW329" s="12" t="s">
        <v>37</v>
      </c>
      <c r="AX329" s="12" t="s">
        <v>81</v>
      </c>
      <c r="AY329" s="258" t="s">
        <v>121</v>
      </c>
    </row>
    <row r="330" s="1" customFormat="1" ht="25.5" customHeight="1">
      <c r="B330" s="44"/>
      <c r="C330" s="210" t="s">
        <v>579</v>
      </c>
      <c r="D330" s="210" t="s">
        <v>122</v>
      </c>
      <c r="E330" s="211" t="s">
        <v>580</v>
      </c>
      <c r="F330" s="212" t="s">
        <v>581</v>
      </c>
      <c r="G330" s="213" t="s">
        <v>197</v>
      </c>
      <c r="H330" s="214">
        <v>10.699999999999999</v>
      </c>
      <c r="I330" s="215"/>
      <c r="J330" s="216">
        <f>ROUND(I330*H330,2)</f>
        <v>0</v>
      </c>
      <c r="K330" s="212" t="s">
        <v>179</v>
      </c>
      <c r="L330" s="70"/>
      <c r="M330" s="217" t="s">
        <v>21</v>
      </c>
      <c r="N330" s="218" t="s">
        <v>44</v>
      </c>
      <c r="O330" s="45"/>
      <c r="P330" s="219">
        <f>O330*H330</f>
        <v>0</v>
      </c>
      <c r="Q330" s="219">
        <v>0.00034000000000000002</v>
      </c>
      <c r="R330" s="219">
        <f>Q330*H330</f>
        <v>0.0036380000000000002</v>
      </c>
      <c r="S330" s="219">
        <v>0</v>
      </c>
      <c r="T330" s="220">
        <f>S330*H330</f>
        <v>0</v>
      </c>
      <c r="AR330" s="22" t="s">
        <v>135</v>
      </c>
      <c r="AT330" s="22" t="s">
        <v>122</v>
      </c>
      <c r="AU330" s="22" t="s">
        <v>83</v>
      </c>
      <c r="AY330" s="22" t="s">
        <v>121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22" t="s">
        <v>81</v>
      </c>
      <c r="BK330" s="221">
        <f>ROUND(I330*H330,2)</f>
        <v>0</v>
      </c>
      <c r="BL330" s="22" t="s">
        <v>135</v>
      </c>
      <c r="BM330" s="22" t="s">
        <v>582</v>
      </c>
    </row>
    <row r="331" s="1" customFormat="1">
      <c r="B331" s="44"/>
      <c r="C331" s="72"/>
      <c r="D331" s="224" t="s">
        <v>174</v>
      </c>
      <c r="E331" s="72"/>
      <c r="F331" s="243" t="s">
        <v>181</v>
      </c>
      <c r="G331" s="72"/>
      <c r="H331" s="72"/>
      <c r="I331" s="182"/>
      <c r="J331" s="72"/>
      <c r="K331" s="72"/>
      <c r="L331" s="70"/>
      <c r="M331" s="244"/>
      <c r="N331" s="45"/>
      <c r="O331" s="45"/>
      <c r="P331" s="45"/>
      <c r="Q331" s="45"/>
      <c r="R331" s="45"/>
      <c r="S331" s="45"/>
      <c r="T331" s="93"/>
      <c r="AT331" s="22" t="s">
        <v>174</v>
      </c>
      <c r="AU331" s="22" t="s">
        <v>83</v>
      </c>
    </row>
    <row r="332" s="1" customFormat="1" ht="25.5" customHeight="1">
      <c r="B332" s="44"/>
      <c r="C332" s="210" t="s">
        <v>583</v>
      </c>
      <c r="D332" s="210" t="s">
        <v>122</v>
      </c>
      <c r="E332" s="211" t="s">
        <v>584</v>
      </c>
      <c r="F332" s="212" t="s">
        <v>585</v>
      </c>
      <c r="G332" s="213" t="s">
        <v>197</v>
      </c>
      <c r="H332" s="214">
        <v>3</v>
      </c>
      <c r="I332" s="215"/>
      <c r="J332" s="216">
        <f>ROUND(I332*H332,2)</f>
        <v>0</v>
      </c>
      <c r="K332" s="212" t="s">
        <v>21</v>
      </c>
      <c r="L332" s="70"/>
      <c r="M332" s="217" t="s">
        <v>21</v>
      </c>
      <c r="N332" s="218" t="s">
        <v>44</v>
      </c>
      <c r="O332" s="45"/>
      <c r="P332" s="219">
        <f>O332*H332</f>
        <v>0</v>
      </c>
      <c r="Q332" s="219">
        <v>0.29221000000000003</v>
      </c>
      <c r="R332" s="219">
        <f>Q332*H332</f>
        <v>0.87663000000000002</v>
      </c>
      <c r="S332" s="219">
        <v>0</v>
      </c>
      <c r="T332" s="220">
        <f>S332*H332</f>
        <v>0</v>
      </c>
      <c r="AR332" s="22" t="s">
        <v>135</v>
      </c>
      <c r="AT332" s="22" t="s">
        <v>122</v>
      </c>
      <c r="AU332" s="22" t="s">
        <v>83</v>
      </c>
      <c r="AY332" s="22" t="s">
        <v>121</v>
      </c>
      <c r="BE332" s="221">
        <f>IF(N332="základní",J332,0)</f>
        <v>0</v>
      </c>
      <c r="BF332" s="221">
        <f>IF(N332="snížená",J332,0)</f>
        <v>0</v>
      </c>
      <c r="BG332" s="221">
        <f>IF(N332="zákl. přenesená",J332,0)</f>
        <v>0</v>
      </c>
      <c r="BH332" s="221">
        <f>IF(N332="sníž. přenesená",J332,0)</f>
        <v>0</v>
      </c>
      <c r="BI332" s="221">
        <f>IF(N332="nulová",J332,0)</f>
        <v>0</v>
      </c>
      <c r="BJ332" s="22" t="s">
        <v>81</v>
      </c>
      <c r="BK332" s="221">
        <f>ROUND(I332*H332,2)</f>
        <v>0</v>
      </c>
      <c r="BL332" s="22" t="s">
        <v>135</v>
      </c>
      <c r="BM332" s="22" t="s">
        <v>586</v>
      </c>
    </row>
    <row r="333" s="1" customFormat="1">
      <c r="B333" s="44"/>
      <c r="C333" s="72"/>
      <c r="D333" s="224" t="s">
        <v>174</v>
      </c>
      <c r="E333" s="72"/>
      <c r="F333" s="243" t="s">
        <v>248</v>
      </c>
      <c r="G333" s="72"/>
      <c r="H333" s="72"/>
      <c r="I333" s="182"/>
      <c r="J333" s="72"/>
      <c r="K333" s="72"/>
      <c r="L333" s="70"/>
      <c r="M333" s="244"/>
      <c r="N333" s="45"/>
      <c r="O333" s="45"/>
      <c r="P333" s="45"/>
      <c r="Q333" s="45"/>
      <c r="R333" s="45"/>
      <c r="S333" s="45"/>
      <c r="T333" s="93"/>
      <c r="AT333" s="22" t="s">
        <v>174</v>
      </c>
      <c r="AU333" s="22" t="s">
        <v>83</v>
      </c>
    </row>
    <row r="334" s="9" customFormat="1" ht="29.88" customHeight="1">
      <c r="B334" s="196"/>
      <c r="C334" s="197"/>
      <c r="D334" s="198" t="s">
        <v>72</v>
      </c>
      <c r="E334" s="241" t="s">
        <v>587</v>
      </c>
      <c r="F334" s="241" t="s">
        <v>588</v>
      </c>
      <c r="G334" s="197"/>
      <c r="H334" s="197"/>
      <c r="I334" s="200"/>
      <c r="J334" s="242">
        <f>BK334</f>
        <v>0</v>
      </c>
      <c r="K334" s="197"/>
      <c r="L334" s="202"/>
      <c r="M334" s="203"/>
      <c r="N334" s="204"/>
      <c r="O334" s="204"/>
      <c r="P334" s="205">
        <f>SUM(P335:P355)</f>
        <v>0</v>
      </c>
      <c r="Q334" s="204"/>
      <c r="R334" s="205">
        <f>SUM(R335:R355)</f>
        <v>0</v>
      </c>
      <c r="S334" s="204"/>
      <c r="T334" s="206">
        <f>SUM(T335:T355)</f>
        <v>0</v>
      </c>
      <c r="AR334" s="207" t="s">
        <v>81</v>
      </c>
      <c r="AT334" s="208" t="s">
        <v>72</v>
      </c>
      <c r="AU334" s="208" t="s">
        <v>81</v>
      </c>
      <c r="AY334" s="207" t="s">
        <v>121</v>
      </c>
      <c r="BK334" s="209">
        <f>SUM(BK335:BK355)</f>
        <v>0</v>
      </c>
    </row>
    <row r="335" s="1" customFormat="1" ht="16.5" customHeight="1">
      <c r="B335" s="44"/>
      <c r="C335" s="210" t="s">
        <v>589</v>
      </c>
      <c r="D335" s="210" t="s">
        <v>122</v>
      </c>
      <c r="E335" s="211" t="s">
        <v>590</v>
      </c>
      <c r="F335" s="212" t="s">
        <v>591</v>
      </c>
      <c r="G335" s="213" t="s">
        <v>280</v>
      </c>
      <c r="H335" s="214">
        <v>123.87000000000001</v>
      </c>
      <c r="I335" s="215"/>
      <c r="J335" s="216">
        <f>ROUND(I335*H335,2)</f>
        <v>0</v>
      </c>
      <c r="K335" s="212" t="s">
        <v>179</v>
      </c>
      <c r="L335" s="70"/>
      <c r="M335" s="217" t="s">
        <v>21</v>
      </c>
      <c r="N335" s="218" t="s">
        <v>44</v>
      </c>
      <c r="O335" s="45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AR335" s="22" t="s">
        <v>135</v>
      </c>
      <c r="AT335" s="22" t="s">
        <v>122</v>
      </c>
      <c r="AU335" s="22" t="s">
        <v>83</v>
      </c>
      <c r="AY335" s="22" t="s">
        <v>121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22" t="s">
        <v>81</v>
      </c>
      <c r="BK335" s="221">
        <f>ROUND(I335*H335,2)</f>
        <v>0</v>
      </c>
      <c r="BL335" s="22" t="s">
        <v>135</v>
      </c>
      <c r="BM335" s="22" t="s">
        <v>592</v>
      </c>
    </row>
    <row r="336" s="10" customFormat="1">
      <c r="B336" s="222"/>
      <c r="C336" s="223"/>
      <c r="D336" s="224" t="s">
        <v>152</v>
      </c>
      <c r="E336" s="225" t="s">
        <v>21</v>
      </c>
      <c r="F336" s="226" t="s">
        <v>593</v>
      </c>
      <c r="G336" s="223"/>
      <c r="H336" s="227">
        <v>68.019999999999996</v>
      </c>
      <c r="I336" s="228"/>
      <c r="J336" s="223"/>
      <c r="K336" s="223"/>
      <c r="L336" s="229"/>
      <c r="M336" s="245"/>
      <c r="N336" s="246"/>
      <c r="O336" s="246"/>
      <c r="P336" s="246"/>
      <c r="Q336" s="246"/>
      <c r="R336" s="246"/>
      <c r="S336" s="246"/>
      <c r="T336" s="247"/>
      <c r="AT336" s="233" t="s">
        <v>152</v>
      </c>
      <c r="AU336" s="233" t="s">
        <v>83</v>
      </c>
      <c r="AV336" s="10" t="s">
        <v>83</v>
      </c>
      <c r="AW336" s="10" t="s">
        <v>37</v>
      </c>
      <c r="AX336" s="10" t="s">
        <v>73</v>
      </c>
      <c r="AY336" s="233" t="s">
        <v>121</v>
      </c>
    </row>
    <row r="337" s="10" customFormat="1">
      <c r="B337" s="222"/>
      <c r="C337" s="223"/>
      <c r="D337" s="224" t="s">
        <v>152</v>
      </c>
      <c r="E337" s="225" t="s">
        <v>21</v>
      </c>
      <c r="F337" s="226" t="s">
        <v>594</v>
      </c>
      <c r="G337" s="223"/>
      <c r="H337" s="227">
        <v>51.350000000000001</v>
      </c>
      <c r="I337" s="228"/>
      <c r="J337" s="223"/>
      <c r="K337" s="223"/>
      <c r="L337" s="229"/>
      <c r="M337" s="245"/>
      <c r="N337" s="246"/>
      <c r="O337" s="246"/>
      <c r="P337" s="246"/>
      <c r="Q337" s="246"/>
      <c r="R337" s="246"/>
      <c r="S337" s="246"/>
      <c r="T337" s="247"/>
      <c r="AT337" s="233" t="s">
        <v>152</v>
      </c>
      <c r="AU337" s="233" t="s">
        <v>83</v>
      </c>
      <c r="AV337" s="10" t="s">
        <v>83</v>
      </c>
      <c r="AW337" s="10" t="s">
        <v>37</v>
      </c>
      <c r="AX337" s="10" t="s">
        <v>73</v>
      </c>
      <c r="AY337" s="233" t="s">
        <v>121</v>
      </c>
    </row>
    <row r="338" s="10" customFormat="1">
      <c r="B338" s="222"/>
      <c r="C338" s="223"/>
      <c r="D338" s="224" t="s">
        <v>152</v>
      </c>
      <c r="E338" s="225" t="s">
        <v>21</v>
      </c>
      <c r="F338" s="226" t="s">
        <v>595</v>
      </c>
      <c r="G338" s="223"/>
      <c r="H338" s="227">
        <v>4.5</v>
      </c>
      <c r="I338" s="228"/>
      <c r="J338" s="223"/>
      <c r="K338" s="223"/>
      <c r="L338" s="229"/>
      <c r="M338" s="245"/>
      <c r="N338" s="246"/>
      <c r="O338" s="246"/>
      <c r="P338" s="246"/>
      <c r="Q338" s="246"/>
      <c r="R338" s="246"/>
      <c r="S338" s="246"/>
      <c r="T338" s="247"/>
      <c r="AT338" s="233" t="s">
        <v>152</v>
      </c>
      <c r="AU338" s="233" t="s">
        <v>83</v>
      </c>
      <c r="AV338" s="10" t="s">
        <v>83</v>
      </c>
      <c r="AW338" s="10" t="s">
        <v>37</v>
      </c>
      <c r="AX338" s="10" t="s">
        <v>73</v>
      </c>
      <c r="AY338" s="233" t="s">
        <v>121</v>
      </c>
    </row>
    <row r="339" s="12" customFormat="1">
      <c r="B339" s="248"/>
      <c r="C339" s="249"/>
      <c r="D339" s="224" t="s">
        <v>152</v>
      </c>
      <c r="E339" s="250" t="s">
        <v>21</v>
      </c>
      <c r="F339" s="251" t="s">
        <v>208</v>
      </c>
      <c r="G339" s="249"/>
      <c r="H339" s="252">
        <v>123.87000000000001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AT339" s="258" t="s">
        <v>152</v>
      </c>
      <c r="AU339" s="258" t="s">
        <v>83</v>
      </c>
      <c r="AV339" s="12" t="s">
        <v>135</v>
      </c>
      <c r="AW339" s="12" t="s">
        <v>37</v>
      </c>
      <c r="AX339" s="12" t="s">
        <v>81</v>
      </c>
      <c r="AY339" s="258" t="s">
        <v>121</v>
      </c>
    </row>
    <row r="340" s="1" customFormat="1" ht="16.5" customHeight="1">
      <c r="B340" s="44"/>
      <c r="C340" s="210" t="s">
        <v>596</v>
      </c>
      <c r="D340" s="210" t="s">
        <v>122</v>
      </c>
      <c r="E340" s="211" t="s">
        <v>597</v>
      </c>
      <c r="F340" s="212" t="s">
        <v>598</v>
      </c>
      <c r="G340" s="213" t="s">
        <v>280</v>
      </c>
      <c r="H340" s="214">
        <v>2849.0100000000002</v>
      </c>
      <c r="I340" s="215"/>
      <c r="J340" s="216">
        <f>ROUND(I340*H340,2)</f>
        <v>0</v>
      </c>
      <c r="K340" s="212" t="s">
        <v>179</v>
      </c>
      <c r="L340" s="70"/>
      <c r="M340" s="217" t="s">
        <v>21</v>
      </c>
      <c r="N340" s="218" t="s">
        <v>44</v>
      </c>
      <c r="O340" s="45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AR340" s="22" t="s">
        <v>135</v>
      </c>
      <c r="AT340" s="22" t="s">
        <v>122</v>
      </c>
      <c r="AU340" s="22" t="s">
        <v>83</v>
      </c>
      <c r="AY340" s="22" t="s">
        <v>121</v>
      </c>
      <c r="BE340" s="221">
        <f>IF(N340="základní",J340,0)</f>
        <v>0</v>
      </c>
      <c r="BF340" s="221">
        <f>IF(N340="snížená",J340,0)</f>
        <v>0</v>
      </c>
      <c r="BG340" s="221">
        <f>IF(N340="zákl. přenesená",J340,0)</f>
        <v>0</v>
      </c>
      <c r="BH340" s="221">
        <f>IF(N340="sníž. přenesená",J340,0)</f>
        <v>0</v>
      </c>
      <c r="BI340" s="221">
        <f>IF(N340="nulová",J340,0)</f>
        <v>0</v>
      </c>
      <c r="BJ340" s="22" t="s">
        <v>81</v>
      </c>
      <c r="BK340" s="221">
        <f>ROUND(I340*H340,2)</f>
        <v>0</v>
      </c>
      <c r="BL340" s="22" t="s">
        <v>135</v>
      </c>
      <c r="BM340" s="22" t="s">
        <v>599</v>
      </c>
    </row>
    <row r="341" s="10" customFormat="1">
      <c r="B341" s="222"/>
      <c r="C341" s="223"/>
      <c r="D341" s="224" t="s">
        <v>152</v>
      </c>
      <c r="E341" s="225" t="s">
        <v>21</v>
      </c>
      <c r="F341" s="226" t="s">
        <v>600</v>
      </c>
      <c r="G341" s="223"/>
      <c r="H341" s="227">
        <v>2849.0100000000002</v>
      </c>
      <c r="I341" s="228"/>
      <c r="J341" s="223"/>
      <c r="K341" s="223"/>
      <c r="L341" s="229"/>
      <c r="M341" s="245"/>
      <c r="N341" s="246"/>
      <c r="O341" s="246"/>
      <c r="P341" s="246"/>
      <c r="Q341" s="246"/>
      <c r="R341" s="246"/>
      <c r="S341" s="246"/>
      <c r="T341" s="247"/>
      <c r="AT341" s="233" t="s">
        <v>152</v>
      </c>
      <c r="AU341" s="233" t="s">
        <v>83</v>
      </c>
      <c r="AV341" s="10" t="s">
        <v>83</v>
      </c>
      <c r="AW341" s="10" t="s">
        <v>37</v>
      </c>
      <c r="AX341" s="10" t="s">
        <v>81</v>
      </c>
      <c r="AY341" s="233" t="s">
        <v>121</v>
      </c>
    </row>
    <row r="342" s="1" customFormat="1" ht="16.5" customHeight="1">
      <c r="B342" s="44"/>
      <c r="C342" s="210" t="s">
        <v>601</v>
      </c>
      <c r="D342" s="210" t="s">
        <v>122</v>
      </c>
      <c r="E342" s="211" t="s">
        <v>602</v>
      </c>
      <c r="F342" s="212" t="s">
        <v>603</v>
      </c>
      <c r="G342" s="213" t="s">
        <v>280</v>
      </c>
      <c r="H342" s="214">
        <v>16.195</v>
      </c>
      <c r="I342" s="215"/>
      <c r="J342" s="216">
        <f>ROUND(I342*H342,2)</f>
        <v>0</v>
      </c>
      <c r="K342" s="212" t="s">
        <v>179</v>
      </c>
      <c r="L342" s="70"/>
      <c r="M342" s="217" t="s">
        <v>21</v>
      </c>
      <c r="N342" s="218" t="s">
        <v>44</v>
      </c>
      <c r="O342" s="45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AR342" s="22" t="s">
        <v>135</v>
      </c>
      <c r="AT342" s="22" t="s">
        <v>122</v>
      </c>
      <c r="AU342" s="22" t="s">
        <v>83</v>
      </c>
      <c r="AY342" s="22" t="s">
        <v>121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2" t="s">
        <v>81</v>
      </c>
      <c r="BK342" s="221">
        <f>ROUND(I342*H342,2)</f>
        <v>0</v>
      </c>
      <c r="BL342" s="22" t="s">
        <v>135</v>
      </c>
      <c r="BM342" s="22" t="s">
        <v>604</v>
      </c>
    </row>
    <row r="343" s="10" customFormat="1">
      <c r="B343" s="222"/>
      <c r="C343" s="223"/>
      <c r="D343" s="224" t="s">
        <v>152</v>
      </c>
      <c r="E343" s="225" t="s">
        <v>21</v>
      </c>
      <c r="F343" s="226" t="s">
        <v>605</v>
      </c>
      <c r="G343" s="223"/>
      <c r="H343" s="227">
        <v>16.195</v>
      </c>
      <c r="I343" s="228"/>
      <c r="J343" s="223"/>
      <c r="K343" s="223"/>
      <c r="L343" s="229"/>
      <c r="M343" s="245"/>
      <c r="N343" s="246"/>
      <c r="O343" s="246"/>
      <c r="P343" s="246"/>
      <c r="Q343" s="246"/>
      <c r="R343" s="246"/>
      <c r="S343" s="246"/>
      <c r="T343" s="247"/>
      <c r="AT343" s="233" t="s">
        <v>152</v>
      </c>
      <c r="AU343" s="233" t="s">
        <v>83</v>
      </c>
      <c r="AV343" s="10" t="s">
        <v>83</v>
      </c>
      <c r="AW343" s="10" t="s">
        <v>37</v>
      </c>
      <c r="AX343" s="10" t="s">
        <v>81</v>
      </c>
      <c r="AY343" s="233" t="s">
        <v>121</v>
      </c>
    </row>
    <row r="344" s="1" customFormat="1" ht="16.5" customHeight="1">
      <c r="B344" s="44"/>
      <c r="C344" s="210" t="s">
        <v>606</v>
      </c>
      <c r="D344" s="210" t="s">
        <v>122</v>
      </c>
      <c r="E344" s="211" t="s">
        <v>607</v>
      </c>
      <c r="F344" s="212" t="s">
        <v>608</v>
      </c>
      <c r="G344" s="213" t="s">
        <v>280</v>
      </c>
      <c r="H344" s="214">
        <v>372.48500000000001</v>
      </c>
      <c r="I344" s="215"/>
      <c r="J344" s="216">
        <f>ROUND(I344*H344,2)</f>
        <v>0</v>
      </c>
      <c r="K344" s="212" t="s">
        <v>179</v>
      </c>
      <c r="L344" s="70"/>
      <c r="M344" s="217" t="s">
        <v>21</v>
      </c>
      <c r="N344" s="218" t="s">
        <v>44</v>
      </c>
      <c r="O344" s="45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AR344" s="22" t="s">
        <v>135</v>
      </c>
      <c r="AT344" s="22" t="s">
        <v>122</v>
      </c>
      <c r="AU344" s="22" t="s">
        <v>83</v>
      </c>
      <c r="AY344" s="22" t="s">
        <v>121</v>
      </c>
      <c r="BE344" s="221">
        <f>IF(N344="základní",J344,0)</f>
        <v>0</v>
      </c>
      <c r="BF344" s="221">
        <f>IF(N344="snížená",J344,0)</f>
        <v>0</v>
      </c>
      <c r="BG344" s="221">
        <f>IF(N344="zákl. přenesená",J344,0)</f>
        <v>0</v>
      </c>
      <c r="BH344" s="221">
        <f>IF(N344="sníž. přenesená",J344,0)</f>
        <v>0</v>
      </c>
      <c r="BI344" s="221">
        <f>IF(N344="nulová",J344,0)</f>
        <v>0</v>
      </c>
      <c r="BJ344" s="22" t="s">
        <v>81</v>
      </c>
      <c r="BK344" s="221">
        <f>ROUND(I344*H344,2)</f>
        <v>0</v>
      </c>
      <c r="BL344" s="22" t="s">
        <v>135</v>
      </c>
      <c r="BM344" s="22" t="s">
        <v>609</v>
      </c>
    </row>
    <row r="345" s="10" customFormat="1">
      <c r="B345" s="222"/>
      <c r="C345" s="223"/>
      <c r="D345" s="224" t="s">
        <v>152</v>
      </c>
      <c r="E345" s="225" t="s">
        <v>21</v>
      </c>
      <c r="F345" s="226" t="s">
        <v>610</v>
      </c>
      <c r="G345" s="223"/>
      <c r="H345" s="227">
        <v>372.48500000000001</v>
      </c>
      <c r="I345" s="228"/>
      <c r="J345" s="223"/>
      <c r="K345" s="223"/>
      <c r="L345" s="229"/>
      <c r="M345" s="245"/>
      <c r="N345" s="246"/>
      <c r="O345" s="246"/>
      <c r="P345" s="246"/>
      <c r="Q345" s="246"/>
      <c r="R345" s="246"/>
      <c r="S345" s="246"/>
      <c r="T345" s="247"/>
      <c r="AT345" s="233" t="s">
        <v>152</v>
      </c>
      <c r="AU345" s="233" t="s">
        <v>83</v>
      </c>
      <c r="AV345" s="10" t="s">
        <v>83</v>
      </c>
      <c r="AW345" s="10" t="s">
        <v>37</v>
      </c>
      <c r="AX345" s="10" t="s">
        <v>81</v>
      </c>
      <c r="AY345" s="233" t="s">
        <v>121</v>
      </c>
    </row>
    <row r="346" s="1" customFormat="1" ht="16.5" customHeight="1">
      <c r="B346" s="44"/>
      <c r="C346" s="210" t="s">
        <v>611</v>
      </c>
      <c r="D346" s="210" t="s">
        <v>122</v>
      </c>
      <c r="E346" s="211" t="s">
        <v>612</v>
      </c>
      <c r="F346" s="212" t="s">
        <v>613</v>
      </c>
      <c r="G346" s="213" t="s">
        <v>280</v>
      </c>
      <c r="H346" s="214">
        <v>123.87000000000001</v>
      </c>
      <c r="I346" s="215"/>
      <c r="J346" s="216">
        <f>ROUND(I346*H346,2)</f>
        <v>0</v>
      </c>
      <c r="K346" s="212" t="s">
        <v>179</v>
      </c>
      <c r="L346" s="70"/>
      <c r="M346" s="217" t="s">
        <v>21</v>
      </c>
      <c r="N346" s="218" t="s">
        <v>44</v>
      </c>
      <c r="O346" s="45"/>
      <c r="P346" s="219">
        <f>O346*H346</f>
        <v>0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AR346" s="22" t="s">
        <v>135</v>
      </c>
      <c r="AT346" s="22" t="s">
        <v>122</v>
      </c>
      <c r="AU346" s="22" t="s">
        <v>83</v>
      </c>
      <c r="AY346" s="22" t="s">
        <v>121</v>
      </c>
      <c r="BE346" s="221">
        <f>IF(N346="základní",J346,0)</f>
        <v>0</v>
      </c>
      <c r="BF346" s="221">
        <f>IF(N346="snížená",J346,0)</f>
        <v>0</v>
      </c>
      <c r="BG346" s="221">
        <f>IF(N346="zákl. přenesená",J346,0)</f>
        <v>0</v>
      </c>
      <c r="BH346" s="221">
        <f>IF(N346="sníž. přenesená",J346,0)</f>
        <v>0</v>
      </c>
      <c r="BI346" s="221">
        <f>IF(N346="nulová",J346,0)</f>
        <v>0</v>
      </c>
      <c r="BJ346" s="22" t="s">
        <v>81</v>
      </c>
      <c r="BK346" s="221">
        <f>ROUND(I346*H346,2)</f>
        <v>0</v>
      </c>
      <c r="BL346" s="22" t="s">
        <v>135</v>
      </c>
      <c r="BM346" s="22" t="s">
        <v>614</v>
      </c>
    </row>
    <row r="347" s="1" customFormat="1" ht="16.5" customHeight="1">
      <c r="B347" s="44"/>
      <c r="C347" s="210" t="s">
        <v>615</v>
      </c>
      <c r="D347" s="210" t="s">
        <v>122</v>
      </c>
      <c r="E347" s="211" t="s">
        <v>616</v>
      </c>
      <c r="F347" s="212" t="s">
        <v>617</v>
      </c>
      <c r="G347" s="213" t="s">
        <v>280</v>
      </c>
      <c r="H347" s="214">
        <v>16.195</v>
      </c>
      <c r="I347" s="215"/>
      <c r="J347" s="216">
        <f>ROUND(I347*H347,2)</f>
        <v>0</v>
      </c>
      <c r="K347" s="212" t="s">
        <v>179</v>
      </c>
      <c r="L347" s="70"/>
      <c r="M347" s="217" t="s">
        <v>21</v>
      </c>
      <c r="N347" s="218" t="s">
        <v>44</v>
      </c>
      <c r="O347" s="45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AR347" s="22" t="s">
        <v>135</v>
      </c>
      <c r="AT347" s="22" t="s">
        <v>122</v>
      </c>
      <c r="AU347" s="22" t="s">
        <v>83</v>
      </c>
      <c r="AY347" s="22" t="s">
        <v>121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22" t="s">
        <v>81</v>
      </c>
      <c r="BK347" s="221">
        <f>ROUND(I347*H347,2)</f>
        <v>0</v>
      </c>
      <c r="BL347" s="22" t="s">
        <v>135</v>
      </c>
      <c r="BM347" s="22" t="s">
        <v>618</v>
      </c>
    </row>
    <row r="348" s="1" customFormat="1" ht="16.5" customHeight="1">
      <c r="B348" s="44"/>
      <c r="C348" s="210" t="s">
        <v>619</v>
      </c>
      <c r="D348" s="210" t="s">
        <v>122</v>
      </c>
      <c r="E348" s="211" t="s">
        <v>620</v>
      </c>
      <c r="F348" s="212" t="s">
        <v>621</v>
      </c>
      <c r="G348" s="213" t="s">
        <v>280</v>
      </c>
      <c r="H348" s="214">
        <v>67.545000000000002</v>
      </c>
      <c r="I348" s="215"/>
      <c r="J348" s="216">
        <f>ROUND(I348*H348,2)</f>
        <v>0</v>
      </c>
      <c r="K348" s="212" t="s">
        <v>179</v>
      </c>
      <c r="L348" s="70"/>
      <c r="M348" s="217" t="s">
        <v>21</v>
      </c>
      <c r="N348" s="218" t="s">
        <v>44</v>
      </c>
      <c r="O348" s="45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AR348" s="22" t="s">
        <v>135</v>
      </c>
      <c r="AT348" s="22" t="s">
        <v>122</v>
      </c>
      <c r="AU348" s="22" t="s">
        <v>83</v>
      </c>
      <c r="AY348" s="22" t="s">
        <v>121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22" t="s">
        <v>81</v>
      </c>
      <c r="BK348" s="221">
        <f>ROUND(I348*H348,2)</f>
        <v>0</v>
      </c>
      <c r="BL348" s="22" t="s">
        <v>135</v>
      </c>
      <c r="BM348" s="22" t="s">
        <v>622</v>
      </c>
    </row>
    <row r="349" s="10" customFormat="1">
      <c r="B349" s="222"/>
      <c r="C349" s="223"/>
      <c r="D349" s="224" t="s">
        <v>152</v>
      </c>
      <c r="E349" s="225" t="s">
        <v>21</v>
      </c>
      <c r="F349" s="226" t="s">
        <v>594</v>
      </c>
      <c r="G349" s="223"/>
      <c r="H349" s="227">
        <v>51.350000000000001</v>
      </c>
      <c r="I349" s="228"/>
      <c r="J349" s="223"/>
      <c r="K349" s="223"/>
      <c r="L349" s="229"/>
      <c r="M349" s="245"/>
      <c r="N349" s="246"/>
      <c r="O349" s="246"/>
      <c r="P349" s="246"/>
      <c r="Q349" s="246"/>
      <c r="R349" s="246"/>
      <c r="S349" s="246"/>
      <c r="T349" s="247"/>
      <c r="AT349" s="233" t="s">
        <v>152</v>
      </c>
      <c r="AU349" s="233" t="s">
        <v>83</v>
      </c>
      <c r="AV349" s="10" t="s">
        <v>83</v>
      </c>
      <c r="AW349" s="10" t="s">
        <v>37</v>
      </c>
      <c r="AX349" s="10" t="s">
        <v>73</v>
      </c>
      <c r="AY349" s="233" t="s">
        <v>121</v>
      </c>
    </row>
    <row r="350" s="10" customFormat="1">
      <c r="B350" s="222"/>
      <c r="C350" s="223"/>
      <c r="D350" s="224" t="s">
        <v>152</v>
      </c>
      <c r="E350" s="225" t="s">
        <v>21</v>
      </c>
      <c r="F350" s="226" t="s">
        <v>605</v>
      </c>
      <c r="G350" s="223"/>
      <c r="H350" s="227">
        <v>16.195</v>
      </c>
      <c r="I350" s="228"/>
      <c r="J350" s="223"/>
      <c r="K350" s="223"/>
      <c r="L350" s="229"/>
      <c r="M350" s="245"/>
      <c r="N350" s="246"/>
      <c r="O350" s="246"/>
      <c r="P350" s="246"/>
      <c r="Q350" s="246"/>
      <c r="R350" s="246"/>
      <c r="S350" s="246"/>
      <c r="T350" s="247"/>
      <c r="AT350" s="233" t="s">
        <v>152</v>
      </c>
      <c r="AU350" s="233" t="s">
        <v>83</v>
      </c>
      <c r="AV350" s="10" t="s">
        <v>83</v>
      </c>
      <c r="AW350" s="10" t="s">
        <v>37</v>
      </c>
      <c r="AX350" s="10" t="s">
        <v>73</v>
      </c>
      <c r="AY350" s="233" t="s">
        <v>121</v>
      </c>
    </row>
    <row r="351" s="12" customFormat="1">
      <c r="B351" s="248"/>
      <c r="C351" s="249"/>
      <c r="D351" s="224" t="s">
        <v>152</v>
      </c>
      <c r="E351" s="250" t="s">
        <v>21</v>
      </c>
      <c r="F351" s="251" t="s">
        <v>208</v>
      </c>
      <c r="G351" s="249"/>
      <c r="H351" s="252">
        <v>67.545000000000002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AT351" s="258" t="s">
        <v>152</v>
      </c>
      <c r="AU351" s="258" t="s">
        <v>83</v>
      </c>
      <c r="AV351" s="12" t="s">
        <v>135</v>
      </c>
      <c r="AW351" s="12" t="s">
        <v>37</v>
      </c>
      <c r="AX351" s="12" t="s">
        <v>81</v>
      </c>
      <c r="AY351" s="258" t="s">
        <v>121</v>
      </c>
    </row>
    <row r="352" s="1" customFormat="1" ht="16.5" customHeight="1">
      <c r="B352" s="44"/>
      <c r="C352" s="210" t="s">
        <v>623</v>
      </c>
      <c r="D352" s="210" t="s">
        <v>122</v>
      </c>
      <c r="E352" s="211" t="s">
        <v>624</v>
      </c>
      <c r="F352" s="212" t="s">
        <v>625</v>
      </c>
      <c r="G352" s="213" t="s">
        <v>280</v>
      </c>
      <c r="H352" s="214">
        <v>4.5</v>
      </c>
      <c r="I352" s="215"/>
      <c r="J352" s="216">
        <f>ROUND(I352*H352,2)</f>
        <v>0</v>
      </c>
      <c r="K352" s="212" t="s">
        <v>179</v>
      </c>
      <c r="L352" s="70"/>
      <c r="M352" s="217" t="s">
        <v>21</v>
      </c>
      <c r="N352" s="218" t="s">
        <v>44</v>
      </c>
      <c r="O352" s="45"/>
      <c r="P352" s="219">
        <f>O352*H352</f>
        <v>0</v>
      </c>
      <c r="Q352" s="219">
        <v>0</v>
      </c>
      <c r="R352" s="219">
        <f>Q352*H352</f>
        <v>0</v>
      </c>
      <c r="S352" s="219">
        <v>0</v>
      </c>
      <c r="T352" s="220">
        <f>S352*H352</f>
        <v>0</v>
      </c>
      <c r="AR352" s="22" t="s">
        <v>135</v>
      </c>
      <c r="AT352" s="22" t="s">
        <v>122</v>
      </c>
      <c r="AU352" s="22" t="s">
        <v>83</v>
      </c>
      <c r="AY352" s="22" t="s">
        <v>121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22" t="s">
        <v>81</v>
      </c>
      <c r="BK352" s="221">
        <f>ROUND(I352*H352,2)</f>
        <v>0</v>
      </c>
      <c r="BL352" s="22" t="s">
        <v>135</v>
      </c>
      <c r="BM352" s="22" t="s">
        <v>626</v>
      </c>
    </row>
    <row r="353" s="10" customFormat="1">
      <c r="B353" s="222"/>
      <c r="C353" s="223"/>
      <c r="D353" s="224" t="s">
        <v>152</v>
      </c>
      <c r="E353" s="225" t="s">
        <v>21</v>
      </c>
      <c r="F353" s="226" t="s">
        <v>595</v>
      </c>
      <c r="G353" s="223"/>
      <c r="H353" s="227">
        <v>4.5</v>
      </c>
      <c r="I353" s="228"/>
      <c r="J353" s="223"/>
      <c r="K353" s="223"/>
      <c r="L353" s="229"/>
      <c r="M353" s="245"/>
      <c r="N353" s="246"/>
      <c r="O353" s="246"/>
      <c r="P353" s="246"/>
      <c r="Q353" s="246"/>
      <c r="R353" s="246"/>
      <c r="S353" s="246"/>
      <c r="T353" s="247"/>
      <c r="AT353" s="233" t="s">
        <v>152</v>
      </c>
      <c r="AU353" s="233" t="s">
        <v>83</v>
      </c>
      <c r="AV353" s="10" t="s">
        <v>83</v>
      </c>
      <c r="AW353" s="10" t="s">
        <v>37</v>
      </c>
      <c r="AX353" s="10" t="s">
        <v>81</v>
      </c>
      <c r="AY353" s="233" t="s">
        <v>121</v>
      </c>
    </row>
    <row r="354" s="1" customFormat="1" ht="25.5" customHeight="1">
      <c r="B354" s="44"/>
      <c r="C354" s="210" t="s">
        <v>627</v>
      </c>
      <c r="D354" s="210" t="s">
        <v>122</v>
      </c>
      <c r="E354" s="211" t="s">
        <v>628</v>
      </c>
      <c r="F354" s="212" t="s">
        <v>629</v>
      </c>
      <c r="G354" s="213" t="s">
        <v>280</v>
      </c>
      <c r="H354" s="214">
        <v>68.019999999999996</v>
      </c>
      <c r="I354" s="215"/>
      <c r="J354" s="216">
        <f>ROUND(I354*H354,2)</f>
        <v>0</v>
      </c>
      <c r="K354" s="212" t="s">
        <v>179</v>
      </c>
      <c r="L354" s="70"/>
      <c r="M354" s="217" t="s">
        <v>21</v>
      </c>
      <c r="N354" s="218" t="s">
        <v>44</v>
      </c>
      <c r="O354" s="45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AR354" s="22" t="s">
        <v>135</v>
      </c>
      <c r="AT354" s="22" t="s">
        <v>122</v>
      </c>
      <c r="AU354" s="22" t="s">
        <v>83</v>
      </c>
      <c r="AY354" s="22" t="s">
        <v>121</v>
      </c>
      <c r="BE354" s="221">
        <f>IF(N354="základní",J354,0)</f>
        <v>0</v>
      </c>
      <c r="BF354" s="221">
        <f>IF(N354="snížená",J354,0)</f>
        <v>0</v>
      </c>
      <c r="BG354" s="221">
        <f>IF(N354="zákl. přenesená",J354,0)</f>
        <v>0</v>
      </c>
      <c r="BH354" s="221">
        <f>IF(N354="sníž. přenesená",J354,0)</f>
        <v>0</v>
      </c>
      <c r="BI354" s="221">
        <f>IF(N354="nulová",J354,0)</f>
        <v>0</v>
      </c>
      <c r="BJ354" s="22" t="s">
        <v>81</v>
      </c>
      <c r="BK354" s="221">
        <f>ROUND(I354*H354,2)</f>
        <v>0</v>
      </c>
      <c r="BL354" s="22" t="s">
        <v>135</v>
      </c>
      <c r="BM354" s="22" t="s">
        <v>630</v>
      </c>
    </row>
    <row r="355" s="10" customFormat="1">
      <c r="B355" s="222"/>
      <c r="C355" s="223"/>
      <c r="D355" s="224" t="s">
        <v>152</v>
      </c>
      <c r="E355" s="225" t="s">
        <v>21</v>
      </c>
      <c r="F355" s="226" t="s">
        <v>593</v>
      </c>
      <c r="G355" s="223"/>
      <c r="H355" s="227">
        <v>68.019999999999996</v>
      </c>
      <c r="I355" s="228"/>
      <c r="J355" s="223"/>
      <c r="K355" s="223"/>
      <c r="L355" s="229"/>
      <c r="M355" s="245"/>
      <c r="N355" s="246"/>
      <c r="O355" s="246"/>
      <c r="P355" s="246"/>
      <c r="Q355" s="246"/>
      <c r="R355" s="246"/>
      <c r="S355" s="246"/>
      <c r="T355" s="247"/>
      <c r="AT355" s="233" t="s">
        <v>152</v>
      </c>
      <c r="AU355" s="233" t="s">
        <v>83</v>
      </c>
      <c r="AV355" s="10" t="s">
        <v>83</v>
      </c>
      <c r="AW355" s="10" t="s">
        <v>37</v>
      </c>
      <c r="AX355" s="10" t="s">
        <v>81</v>
      </c>
      <c r="AY355" s="233" t="s">
        <v>121</v>
      </c>
    </row>
    <row r="356" s="9" customFormat="1" ht="29.88" customHeight="1">
      <c r="B356" s="196"/>
      <c r="C356" s="197"/>
      <c r="D356" s="198" t="s">
        <v>72</v>
      </c>
      <c r="E356" s="241" t="s">
        <v>631</v>
      </c>
      <c r="F356" s="241" t="s">
        <v>632</v>
      </c>
      <c r="G356" s="197"/>
      <c r="H356" s="197"/>
      <c r="I356" s="200"/>
      <c r="J356" s="242">
        <f>BK356</f>
        <v>0</v>
      </c>
      <c r="K356" s="197"/>
      <c r="L356" s="202"/>
      <c r="M356" s="203"/>
      <c r="N356" s="204"/>
      <c r="O356" s="204"/>
      <c r="P356" s="205">
        <f>P357</f>
        <v>0</v>
      </c>
      <c r="Q356" s="204"/>
      <c r="R356" s="205">
        <f>R357</f>
        <v>0</v>
      </c>
      <c r="S356" s="204"/>
      <c r="T356" s="206">
        <f>T357</f>
        <v>0</v>
      </c>
      <c r="AR356" s="207" t="s">
        <v>81</v>
      </c>
      <c r="AT356" s="208" t="s">
        <v>72</v>
      </c>
      <c r="AU356" s="208" t="s">
        <v>81</v>
      </c>
      <c r="AY356" s="207" t="s">
        <v>121</v>
      </c>
      <c r="BK356" s="209">
        <f>BK357</f>
        <v>0</v>
      </c>
    </row>
    <row r="357" s="1" customFormat="1" ht="16.5" customHeight="1">
      <c r="B357" s="44"/>
      <c r="C357" s="210" t="s">
        <v>633</v>
      </c>
      <c r="D357" s="210" t="s">
        <v>122</v>
      </c>
      <c r="E357" s="211" t="s">
        <v>634</v>
      </c>
      <c r="F357" s="212" t="s">
        <v>635</v>
      </c>
      <c r="G357" s="213" t="s">
        <v>280</v>
      </c>
      <c r="H357" s="214">
        <v>453.428</v>
      </c>
      <c r="I357" s="215"/>
      <c r="J357" s="216">
        <f>ROUND(I357*H357,2)</f>
        <v>0</v>
      </c>
      <c r="K357" s="212" t="s">
        <v>179</v>
      </c>
      <c r="L357" s="70"/>
      <c r="M357" s="217" t="s">
        <v>21</v>
      </c>
      <c r="N357" s="218" t="s">
        <v>44</v>
      </c>
      <c r="O357" s="45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AR357" s="22" t="s">
        <v>135</v>
      </c>
      <c r="AT357" s="22" t="s">
        <v>122</v>
      </c>
      <c r="AU357" s="22" t="s">
        <v>83</v>
      </c>
      <c r="AY357" s="22" t="s">
        <v>121</v>
      </c>
      <c r="BE357" s="221">
        <f>IF(N357="základní",J357,0)</f>
        <v>0</v>
      </c>
      <c r="BF357" s="221">
        <f>IF(N357="snížená",J357,0)</f>
        <v>0</v>
      </c>
      <c r="BG357" s="221">
        <f>IF(N357="zákl. přenesená",J357,0)</f>
        <v>0</v>
      </c>
      <c r="BH357" s="221">
        <f>IF(N357="sníž. přenesená",J357,0)</f>
        <v>0</v>
      </c>
      <c r="BI357" s="221">
        <f>IF(N357="nulová",J357,0)</f>
        <v>0</v>
      </c>
      <c r="BJ357" s="22" t="s">
        <v>81</v>
      </c>
      <c r="BK357" s="221">
        <f>ROUND(I357*H357,2)</f>
        <v>0</v>
      </c>
      <c r="BL357" s="22" t="s">
        <v>135</v>
      </c>
      <c r="BM357" s="22" t="s">
        <v>636</v>
      </c>
    </row>
    <row r="358" s="9" customFormat="1" ht="37.44001" customHeight="1">
      <c r="B358" s="196"/>
      <c r="C358" s="197"/>
      <c r="D358" s="198" t="s">
        <v>72</v>
      </c>
      <c r="E358" s="199" t="s">
        <v>637</v>
      </c>
      <c r="F358" s="199" t="s">
        <v>638</v>
      </c>
      <c r="G358" s="197"/>
      <c r="H358" s="197"/>
      <c r="I358" s="200"/>
      <c r="J358" s="201">
        <f>BK358</f>
        <v>0</v>
      </c>
      <c r="K358" s="197"/>
      <c r="L358" s="202"/>
      <c r="M358" s="203"/>
      <c r="N358" s="204"/>
      <c r="O358" s="204"/>
      <c r="P358" s="205">
        <f>P359+P367</f>
        <v>0</v>
      </c>
      <c r="Q358" s="204"/>
      <c r="R358" s="205">
        <f>R359+R367</f>
        <v>0.036420000000000001</v>
      </c>
      <c r="S358" s="204"/>
      <c r="T358" s="206">
        <f>T359+T367</f>
        <v>0</v>
      </c>
      <c r="AR358" s="207" t="s">
        <v>83</v>
      </c>
      <c r="AT358" s="208" t="s">
        <v>72</v>
      </c>
      <c r="AU358" s="208" t="s">
        <v>73</v>
      </c>
      <c r="AY358" s="207" t="s">
        <v>121</v>
      </c>
      <c r="BK358" s="209">
        <f>BK359+BK367</f>
        <v>0</v>
      </c>
    </row>
    <row r="359" s="9" customFormat="1" ht="19.92" customHeight="1">
      <c r="B359" s="196"/>
      <c r="C359" s="197"/>
      <c r="D359" s="198" t="s">
        <v>72</v>
      </c>
      <c r="E359" s="241" t="s">
        <v>639</v>
      </c>
      <c r="F359" s="241" t="s">
        <v>640</v>
      </c>
      <c r="G359" s="197"/>
      <c r="H359" s="197"/>
      <c r="I359" s="200"/>
      <c r="J359" s="242">
        <f>BK359</f>
        <v>0</v>
      </c>
      <c r="K359" s="197"/>
      <c r="L359" s="202"/>
      <c r="M359" s="203"/>
      <c r="N359" s="204"/>
      <c r="O359" s="204"/>
      <c r="P359" s="205">
        <f>SUM(P360:P366)</f>
        <v>0</v>
      </c>
      <c r="Q359" s="204"/>
      <c r="R359" s="205">
        <f>SUM(R360:R366)</f>
        <v>0.013770000000000001</v>
      </c>
      <c r="S359" s="204"/>
      <c r="T359" s="206">
        <f>SUM(T360:T366)</f>
        <v>0</v>
      </c>
      <c r="AR359" s="207" t="s">
        <v>83</v>
      </c>
      <c r="AT359" s="208" t="s">
        <v>72</v>
      </c>
      <c r="AU359" s="208" t="s">
        <v>81</v>
      </c>
      <c r="AY359" s="207" t="s">
        <v>121</v>
      </c>
      <c r="BK359" s="209">
        <f>SUM(BK360:BK366)</f>
        <v>0</v>
      </c>
    </row>
    <row r="360" s="1" customFormat="1" ht="16.5" customHeight="1">
      <c r="B360" s="44"/>
      <c r="C360" s="210" t="s">
        <v>641</v>
      </c>
      <c r="D360" s="210" t="s">
        <v>122</v>
      </c>
      <c r="E360" s="211" t="s">
        <v>642</v>
      </c>
      <c r="F360" s="212" t="s">
        <v>643</v>
      </c>
      <c r="G360" s="213" t="s">
        <v>178</v>
      </c>
      <c r="H360" s="214">
        <v>17</v>
      </c>
      <c r="I360" s="215"/>
      <c r="J360" s="216">
        <f>ROUND(I360*H360,2)</f>
        <v>0</v>
      </c>
      <c r="K360" s="212" t="s">
        <v>179</v>
      </c>
      <c r="L360" s="70"/>
      <c r="M360" s="217" t="s">
        <v>21</v>
      </c>
      <c r="N360" s="218" t="s">
        <v>44</v>
      </c>
      <c r="O360" s="45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AR360" s="22" t="s">
        <v>253</v>
      </c>
      <c r="AT360" s="22" t="s">
        <v>122</v>
      </c>
      <c r="AU360" s="22" t="s">
        <v>83</v>
      </c>
      <c r="AY360" s="22" t="s">
        <v>121</v>
      </c>
      <c r="BE360" s="221">
        <f>IF(N360="základní",J360,0)</f>
        <v>0</v>
      </c>
      <c r="BF360" s="221">
        <f>IF(N360="snížená",J360,0)</f>
        <v>0</v>
      </c>
      <c r="BG360" s="221">
        <f>IF(N360="zákl. přenesená",J360,0)</f>
        <v>0</v>
      </c>
      <c r="BH360" s="221">
        <f>IF(N360="sníž. přenesená",J360,0)</f>
        <v>0</v>
      </c>
      <c r="BI360" s="221">
        <f>IF(N360="nulová",J360,0)</f>
        <v>0</v>
      </c>
      <c r="BJ360" s="22" t="s">
        <v>81</v>
      </c>
      <c r="BK360" s="221">
        <f>ROUND(I360*H360,2)</f>
        <v>0</v>
      </c>
      <c r="BL360" s="22" t="s">
        <v>253</v>
      </c>
      <c r="BM360" s="22" t="s">
        <v>644</v>
      </c>
    </row>
    <row r="361" s="1" customFormat="1">
      <c r="B361" s="44"/>
      <c r="C361" s="72"/>
      <c r="D361" s="224" t="s">
        <v>174</v>
      </c>
      <c r="E361" s="72"/>
      <c r="F361" s="243" t="s">
        <v>248</v>
      </c>
      <c r="G361" s="72"/>
      <c r="H361" s="72"/>
      <c r="I361" s="182"/>
      <c r="J361" s="72"/>
      <c r="K361" s="72"/>
      <c r="L361" s="70"/>
      <c r="M361" s="244"/>
      <c r="N361" s="45"/>
      <c r="O361" s="45"/>
      <c r="P361" s="45"/>
      <c r="Q361" s="45"/>
      <c r="R361" s="45"/>
      <c r="S361" s="45"/>
      <c r="T361" s="93"/>
      <c r="AT361" s="22" t="s">
        <v>174</v>
      </c>
      <c r="AU361" s="22" t="s">
        <v>83</v>
      </c>
    </row>
    <row r="362" s="1" customFormat="1" ht="16.5" customHeight="1">
      <c r="B362" s="44"/>
      <c r="C362" s="259" t="s">
        <v>645</v>
      </c>
      <c r="D362" s="259" t="s">
        <v>295</v>
      </c>
      <c r="E362" s="260" t="s">
        <v>646</v>
      </c>
      <c r="F362" s="261" t="s">
        <v>647</v>
      </c>
      <c r="G362" s="262" t="s">
        <v>178</v>
      </c>
      <c r="H362" s="263">
        <v>18.699999999999999</v>
      </c>
      <c r="I362" s="264"/>
      <c r="J362" s="265">
        <f>ROUND(I362*H362,2)</f>
        <v>0</v>
      </c>
      <c r="K362" s="261" t="s">
        <v>179</v>
      </c>
      <c r="L362" s="266"/>
      <c r="M362" s="267" t="s">
        <v>21</v>
      </c>
      <c r="N362" s="268" t="s">
        <v>44</v>
      </c>
      <c r="O362" s="45"/>
      <c r="P362" s="219">
        <f>O362*H362</f>
        <v>0</v>
      </c>
      <c r="Q362" s="219">
        <v>0.00050000000000000001</v>
      </c>
      <c r="R362" s="219">
        <f>Q362*H362</f>
        <v>0.0093500000000000007</v>
      </c>
      <c r="S362" s="219">
        <v>0</v>
      </c>
      <c r="T362" s="220">
        <f>S362*H362</f>
        <v>0</v>
      </c>
      <c r="AR362" s="22" t="s">
        <v>332</v>
      </c>
      <c r="AT362" s="22" t="s">
        <v>295</v>
      </c>
      <c r="AU362" s="22" t="s">
        <v>83</v>
      </c>
      <c r="AY362" s="22" t="s">
        <v>121</v>
      </c>
      <c r="BE362" s="221">
        <f>IF(N362="základní",J362,0)</f>
        <v>0</v>
      </c>
      <c r="BF362" s="221">
        <f>IF(N362="snížená",J362,0)</f>
        <v>0</v>
      </c>
      <c r="BG362" s="221">
        <f>IF(N362="zákl. přenesená",J362,0)</f>
        <v>0</v>
      </c>
      <c r="BH362" s="221">
        <f>IF(N362="sníž. přenesená",J362,0)</f>
        <v>0</v>
      </c>
      <c r="BI362" s="221">
        <f>IF(N362="nulová",J362,0)</f>
        <v>0</v>
      </c>
      <c r="BJ362" s="22" t="s">
        <v>81</v>
      </c>
      <c r="BK362" s="221">
        <f>ROUND(I362*H362,2)</f>
        <v>0</v>
      </c>
      <c r="BL362" s="22" t="s">
        <v>253</v>
      </c>
      <c r="BM362" s="22" t="s">
        <v>648</v>
      </c>
    </row>
    <row r="363" s="10" customFormat="1">
      <c r="B363" s="222"/>
      <c r="C363" s="223"/>
      <c r="D363" s="224" t="s">
        <v>152</v>
      </c>
      <c r="E363" s="223"/>
      <c r="F363" s="226" t="s">
        <v>649</v>
      </c>
      <c r="G363" s="223"/>
      <c r="H363" s="227">
        <v>18.699999999999999</v>
      </c>
      <c r="I363" s="228"/>
      <c r="J363" s="223"/>
      <c r="K363" s="223"/>
      <c r="L363" s="229"/>
      <c r="M363" s="245"/>
      <c r="N363" s="246"/>
      <c r="O363" s="246"/>
      <c r="P363" s="246"/>
      <c r="Q363" s="246"/>
      <c r="R363" s="246"/>
      <c r="S363" s="246"/>
      <c r="T363" s="247"/>
      <c r="AT363" s="233" t="s">
        <v>152</v>
      </c>
      <c r="AU363" s="233" t="s">
        <v>83</v>
      </c>
      <c r="AV363" s="10" t="s">
        <v>83</v>
      </c>
      <c r="AW363" s="10" t="s">
        <v>6</v>
      </c>
      <c r="AX363" s="10" t="s">
        <v>81</v>
      </c>
      <c r="AY363" s="233" t="s">
        <v>121</v>
      </c>
    </row>
    <row r="364" s="1" customFormat="1" ht="16.5" customHeight="1">
      <c r="B364" s="44"/>
      <c r="C364" s="210" t="s">
        <v>650</v>
      </c>
      <c r="D364" s="210" t="s">
        <v>122</v>
      </c>
      <c r="E364" s="211" t="s">
        <v>651</v>
      </c>
      <c r="F364" s="212" t="s">
        <v>652</v>
      </c>
      <c r="G364" s="213" t="s">
        <v>197</v>
      </c>
      <c r="H364" s="214">
        <v>17</v>
      </c>
      <c r="I364" s="215"/>
      <c r="J364" s="216">
        <f>ROUND(I364*H364,2)</f>
        <v>0</v>
      </c>
      <c r="K364" s="212" t="s">
        <v>179</v>
      </c>
      <c r="L364" s="70"/>
      <c r="M364" s="217" t="s">
        <v>21</v>
      </c>
      <c r="N364" s="218" t="s">
        <v>44</v>
      </c>
      <c r="O364" s="45"/>
      <c r="P364" s="219">
        <f>O364*H364</f>
        <v>0</v>
      </c>
      <c r="Q364" s="219">
        <v>8.0000000000000007E-05</v>
      </c>
      <c r="R364" s="219">
        <f>Q364*H364</f>
        <v>0.0013600000000000001</v>
      </c>
      <c r="S364" s="219">
        <v>0</v>
      </c>
      <c r="T364" s="220">
        <f>S364*H364</f>
        <v>0</v>
      </c>
      <c r="AR364" s="22" t="s">
        <v>253</v>
      </c>
      <c r="AT364" s="22" t="s">
        <v>122</v>
      </c>
      <c r="AU364" s="22" t="s">
        <v>83</v>
      </c>
      <c r="AY364" s="22" t="s">
        <v>121</v>
      </c>
      <c r="BE364" s="221">
        <f>IF(N364="základní",J364,0)</f>
        <v>0</v>
      </c>
      <c r="BF364" s="221">
        <f>IF(N364="snížená",J364,0)</f>
        <v>0</v>
      </c>
      <c r="BG364" s="221">
        <f>IF(N364="zákl. přenesená",J364,0)</f>
        <v>0</v>
      </c>
      <c r="BH364" s="221">
        <f>IF(N364="sníž. přenesená",J364,0)</f>
        <v>0</v>
      </c>
      <c r="BI364" s="221">
        <f>IF(N364="nulová",J364,0)</f>
        <v>0</v>
      </c>
      <c r="BJ364" s="22" t="s">
        <v>81</v>
      </c>
      <c r="BK364" s="221">
        <f>ROUND(I364*H364,2)</f>
        <v>0</v>
      </c>
      <c r="BL364" s="22" t="s">
        <v>253</v>
      </c>
      <c r="BM364" s="22" t="s">
        <v>653</v>
      </c>
    </row>
    <row r="365" s="1" customFormat="1">
      <c r="B365" s="44"/>
      <c r="C365" s="72"/>
      <c r="D365" s="224" t="s">
        <v>174</v>
      </c>
      <c r="E365" s="72"/>
      <c r="F365" s="243" t="s">
        <v>175</v>
      </c>
      <c r="G365" s="72"/>
      <c r="H365" s="72"/>
      <c r="I365" s="182"/>
      <c r="J365" s="72"/>
      <c r="K365" s="72"/>
      <c r="L365" s="70"/>
      <c r="M365" s="244"/>
      <c r="N365" s="45"/>
      <c r="O365" s="45"/>
      <c r="P365" s="45"/>
      <c r="Q365" s="45"/>
      <c r="R365" s="45"/>
      <c r="S365" s="45"/>
      <c r="T365" s="93"/>
      <c r="AT365" s="22" t="s">
        <v>174</v>
      </c>
      <c r="AU365" s="22" t="s">
        <v>83</v>
      </c>
    </row>
    <row r="366" s="1" customFormat="1" ht="16.5" customHeight="1">
      <c r="B366" s="44"/>
      <c r="C366" s="259" t="s">
        <v>654</v>
      </c>
      <c r="D366" s="259" t="s">
        <v>295</v>
      </c>
      <c r="E366" s="260" t="s">
        <v>655</v>
      </c>
      <c r="F366" s="261" t="s">
        <v>656</v>
      </c>
      <c r="G366" s="262" t="s">
        <v>197</v>
      </c>
      <c r="H366" s="263">
        <v>17</v>
      </c>
      <c r="I366" s="264"/>
      <c r="J366" s="265">
        <f>ROUND(I366*H366,2)</f>
        <v>0</v>
      </c>
      <c r="K366" s="261" t="s">
        <v>179</v>
      </c>
      <c r="L366" s="266"/>
      <c r="M366" s="267" t="s">
        <v>21</v>
      </c>
      <c r="N366" s="268" t="s">
        <v>44</v>
      </c>
      <c r="O366" s="45"/>
      <c r="P366" s="219">
        <f>O366*H366</f>
        <v>0</v>
      </c>
      <c r="Q366" s="219">
        <v>0.00018000000000000001</v>
      </c>
      <c r="R366" s="219">
        <f>Q366*H366</f>
        <v>0.0030600000000000002</v>
      </c>
      <c r="S366" s="219">
        <v>0</v>
      </c>
      <c r="T366" s="220">
        <f>S366*H366</f>
        <v>0</v>
      </c>
      <c r="AR366" s="22" t="s">
        <v>332</v>
      </c>
      <c r="AT366" s="22" t="s">
        <v>295</v>
      </c>
      <c r="AU366" s="22" t="s">
        <v>83</v>
      </c>
      <c r="AY366" s="22" t="s">
        <v>121</v>
      </c>
      <c r="BE366" s="221">
        <f>IF(N366="základní",J366,0)</f>
        <v>0</v>
      </c>
      <c r="BF366" s="221">
        <f>IF(N366="snížená",J366,0)</f>
        <v>0</v>
      </c>
      <c r="BG366" s="221">
        <f>IF(N366="zákl. přenesená",J366,0)</f>
        <v>0</v>
      </c>
      <c r="BH366" s="221">
        <f>IF(N366="sníž. přenesená",J366,0)</f>
        <v>0</v>
      </c>
      <c r="BI366" s="221">
        <f>IF(N366="nulová",J366,0)</f>
        <v>0</v>
      </c>
      <c r="BJ366" s="22" t="s">
        <v>81</v>
      </c>
      <c r="BK366" s="221">
        <f>ROUND(I366*H366,2)</f>
        <v>0</v>
      </c>
      <c r="BL366" s="22" t="s">
        <v>253</v>
      </c>
      <c r="BM366" s="22" t="s">
        <v>657</v>
      </c>
    </row>
    <row r="367" s="9" customFormat="1" ht="29.88" customHeight="1">
      <c r="B367" s="196"/>
      <c r="C367" s="197"/>
      <c r="D367" s="198" t="s">
        <v>72</v>
      </c>
      <c r="E367" s="241" t="s">
        <v>658</v>
      </c>
      <c r="F367" s="241" t="s">
        <v>659</v>
      </c>
      <c r="G367" s="197"/>
      <c r="H367" s="197"/>
      <c r="I367" s="200"/>
      <c r="J367" s="242">
        <f>BK367</f>
        <v>0</v>
      </c>
      <c r="K367" s="197"/>
      <c r="L367" s="202"/>
      <c r="M367" s="203"/>
      <c r="N367" s="204"/>
      <c r="O367" s="204"/>
      <c r="P367" s="205">
        <f>SUM(P368:P374)</f>
        <v>0</v>
      </c>
      <c r="Q367" s="204"/>
      <c r="R367" s="205">
        <f>SUM(R368:R374)</f>
        <v>0.02265</v>
      </c>
      <c r="S367" s="204"/>
      <c r="T367" s="206">
        <f>SUM(T368:T374)</f>
        <v>0</v>
      </c>
      <c r="AR367" s="207" t="s">
        <v>83</v>
      </c>
      <c r="AT367" s="208" t="s">
        <v>72</v>
      </c>
      <c r="AU367" s="208" t="s">
        <v>81</v>
      </c>
      <c r="AY367" s="207" t="s">
        <v>121</v>
      </c>
      <c r="BK367" s="209">
        <f>SUM(BK368:BK374)</f>
        <v>0</v>
      </c>
    </row>
    <row r="368" s="1" customFormat="1" ht="38.25" customHeight="1">
      <c r="B368" s="44"/>
      <c r="C368" s="210" t="s">
        <v>660</v>
      </c>
      <c r="D368" s="210" t="s">
        <v>122</v>
      </c>
      <c r="E368" s="211" t="s">
        <v>661</v>
      </c>
      <c r="F368" s="212" t="s">
        <v>662</v>
      </c>
      <c r="G368" s="213" t="s">
        <v>197</v>
      </c>
      <c r="H368" s="214">
        <v>14</v>
      </c>
      <c r="I368" s="215"/>
      <c r="J368" s="216">
        <f>ROUND(I368*H368,2)</f>
        <v>0</v>
      </c>
      <c r="K368" s="212" t="s">
        <v>21</v>
      </c>
      <c r="L368" s="70"/>
      <c r="M368" s="217" t="s">
        <v>21</v>
      </c>
      <c r="N368" s="218" t="s">
        <v>44</v>
      </c>
      <c r="O368" s="45"/>
      <c r="P368" s="219">
        <f>O368*H368</f>
        <v>0</v>
      </c>
      <c r="Q368" s="219">
        <v>6.0000000000000002E-05</v>
      </c>
      <c r="R368" s="219">
        <f>Q368*H368</f>
        <v>0.00084000000000000003</v>
      </c>
      <c r="S368" s="219">
        <v>0</v>
      </c>
      <c r="T368" s="220">
        <f>S368*H368</f>
        <v>0</v>
      </c>
      <c r="AR368" s="22" t="s">
        <v>253</v>
      </c>
      <c r="AT368" s="22" t="s">
        <v>122</v>
      </c>
      <c r="AU368" s="22" t="s">
        <v>83</v>
      </c>
      <c r="AY368" s="22" t="s">
        <v>121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22" t="s">
        <v>81</v>
      </c>
      <c r="BK368" s="221">
        <f>ROUND(I368*H368,2)</f>
        <v>0</v>
      </c>
      <c r="BL368" s="22" t="s">
        <v>253</v>
      </c>
      <c r="BM368" s="22" t="s">
        <v>663</v>
      </c>
    </row>
    <row r="369" s="1" customFormat="1">
      <c r="B369" s="44"/>
      <c r="C369" s="72"/>
      <c r="D369" s="224" t="s">
        <v>174</v>
      </c>
      <c r="E369" s="72"/>
      <c r="F369" s="243" t="s">
        <v>181</v>
      </c>
      <c r="G369" s="72"/>
      <c r="H369" s="72"/>
      <c r="I369" s="182"/>
      <c r="J369" s="72"/>
      <c r="K369" s="72"/>
      <c r="L369" s="70"/>
      <c r="M369" s="244"/>
      <c r="N369" s="45"/>
      <c r="O369" s="45"/>
      <c r="P369" s="45"/>
      <c r="Q369" s="45"/>
      <c r="R369" s="45"/>
      <c r="S369" s="45"/>
      <c r="T369" s="93"/>
      <c r="AT369" s="22" t="s">
        <v>174</v>
      </c>
      <c r="AU369" s="22" t="s">
        <v>83</v>
      </c>
    </row>
    <row r="370" s="1" customFormat="1" ht="16.5" customHeight="1">
      <c r="B370" s="44"/>
      <c r="C370" s="210" t="s">
        <v>664</v>
      </c>
      <c r="D370" s="210" t="s">
        <v>122</v>
      </c>
      <c r="E370" s="211" t="s">
        <v>665</v>
      </c>
      <c r="F370" s="212" t="s">
        <v>666</v>
      </c>
      <c r="G370" s="213" t="s">
        <v>325</v>
      </c>
      <c r="H370" s="214">
        <v>21</v>
      </c>
      <c r="I370" s="215"/>
      <c r="J370" s="216">
        <f>ROUND(I370*H370,2)</f>
        <v>0</v>
      </c>
      <c r="K370" s="212" t="s">
        <v>179</v>
      </c>
      <c r="L370" s="70"/>
      <c r="M370" s="217" t="s">
        <v>21</v>
      </c>
      <c r="N370" s="218" t="s">
        <v>44</v>
      </c>
      <c r="O370" s="45"/>
      <c r="P370" s="219">
        <f>O370*H370</f>
        <v>0</v>
      </c>
      <c r="Q370" s="219">
        <v>6.0000000000000002E-05</v>
      </c>
      <c r="R370" s="219">
        <f>Q370*H370</f>
        <v>0.0012600000000000001</v>
      </c>
      <c r="S370" s="219">
        <v>0</v>
      </c>
      <c r="T370" s="220">
        <f>S370*H370</f>
        <v>0</v>
      </c>
      <c r="AR370" s="22" t="s">
        <v>253</v>
      </c>
      <c r="AT370" s="22" t="s">
        <v>122</v>
      </c>
      <c r="AU370" s="22" t="s">
        <v>83</v>
      </c>
      <c r="AY370" s="22" t="s">
        <v>121</v>
      </c>
      <c r="BE370" s="221">
        <f>IF(N370="základní",J370,0)</f>
        <v>0</v>
      </c>
      <c r="BF370" s="221">
        <f>IF(N370="snížená",J370,0)</f>
        <v>0</v>
      </c>
      <c r="BG370" s="221">
        <f>IF(N370="zákl. přenesená",J370,0)</f>
        <v>0</v>
      </c>
      <c r="BH370" s="221">
        <f>IF(N370="sníž. přenesená",J370,0)</f>
        <v>0</v>
      </c>
      <c r="BI370" s="221">
        <f>IF(N370="nulová",J370,0)</f>
        <v>0</v>
      </c>
      <c r="BJ370" s="22" t="s">
        <v>81</v>
      </c>
      <c r="BK370" s="221">
        <f>ROUND(I370*H370,2)</f>
        <v>0</v>
      </c>
      <c r="BL370" s="22" t="s">
        <v>253</v>
      </c>
      <c r="BM370" s="22" t="s">
        <v>667</v>
      </c>
    </row>
    <row r="371" s="1" customFormat="1">
      <c r="B371" s="44"/>
      <c r="C371" s="72"/>
      <c r="D371" s="224" t="s">
        <v>174</v>
      </c>
      <c r="E371" s="72"/>
      <c r="F371" s="243" t="s">
        <v>181</v>
      </c>
      <c r="G371" s="72"/>
      <c r="H371" s="72"/>
      <c r="I371" s="182"/>
      <c r="J371" s="72"/>
      <c r="K371" s="72"/>
      <c r="L371" s="70"/>
      <c r="M371" s="244"/>
      <c r="N371" s="45"/>
      <c r="O371" s="45"/>
      <c r="P371" s="45"/>
      <c r="Q371" s="45"/>
      <c r="R371" s="45"/>
      <c r="S371" s="45"/>
      <c r="T371" s="93"/>
      <c r="AT371" s="22" t="s">
        <v>174</v>
      </c>
      <c r="AU371" s="22" t="s">
        <v>83</v>
      </c>
    </row>
    <row r="372" s="10" customFormat="1">
      <c r="B372" s="222"/>
      <c r="C372" s="223"/>
      <c r="D372" s="224" t="s">
        <v>152</v>
      </c>
      <c r="E372" s="225" t="s">
        <v>21</v>
      </c>
      <c r="F372" s="226" t="s">
        <v>668</v>
      </c>
      <c r="G372" s="223"/>
      <c r="H372" s="227">
        <v>21</v>
      </c>
      <c r="I372" s="228"/>
      <c r="J372" s="223"/>
      <c r="K372" s="223"/>
      <c r="L372" s="229"/>
      <c r="M372" s="245"/>
      <c r="N372" s="246"/>
      <c r="O372" s="246"/>
      <c r="P372" s="246"/>
      <c r="Q372" s="246"/>
      <c r="R372" s="246"/>
      <c r="S372" s="246"/>
      <c r="T372" s="247"/>
      <c r="AT372" s="233" t="s">
        <v>152</v>
      </c>
      <c r="AU372" s="233" t="s">
        <v>83</v>
      </c>
      <c r="AV372" s="10" t="s">
        <v>83</v>
      </c>
      <c r="AW372" s="10" t="s">
        <v>37</v>
      </c>
      <c r="AX372" s="10" t="s">
        <v>81</v>
      </c>
      <c r="AY372" s="233" t="s">
        <v>121</v>
      </c>
    </row>
    <row r="373" s="1" customFormat="1" ht="16.5" customHeight="1">
      <c r="B373" s="44"/>
      <c r="C373" s="259" t="s">
        <v>669</v>
      </c>
      <c r="D373" s="259" t="s">
        <v>295</v>
      </c>
      <c r="E373" s="260" t="s">
        <v>670</v>
      </c>
      <c r="F373" s="261" t="s">
        <v>671</v>
      </c>
      <c r="G373" s="262" t="s">
        <v>197</v>
      </c>
      <c r="H373" s="263">
        <v>5</v>
      </c>
      <c r="I373" s="264"/>
      <c r="J373" s="265">
        <f>ROUND(I373*H373,2)</f>
        <v>0</v>
      </c>
      <c r="K373" s="261" t="s">
        <v>179</v>
      </c>
      <c r="L373" s="266"/>
      <c r="M373" s="267" t="s">
        <v>21</v>
      </c>
      <c r="N373" s="268" t="s">
        <v>44</v>
      </c>
      <c r="O373" s="45"/>
      <c r="P373" s="219">
        <f>O373*H373</f>
        <v>0</v>
      </c>
      <c r="Q373" s="219">
        <v>0.0041099999999999999</v>
      </c>
      <c r="R373" s="219">
        <f>Q373*H373</f>
        <v>0.020549999999999999</v>
      </c>
      <c r="S373" s="219">
        <v>0</v>
      </c>
      <c r="T373" s="220">
        <f>S373*H373</f>
        <v>0</v>
      </c>
      <c r="AR373" s="22" t="s">
        <v>332</v>
      </c>
      <c r="AT373" s="22" t="s">
        <v>295</v>
      </c>
      <c r="AU373" s="22" t="s">
        <v>83</v>
      </c>
      <c r="AY373" s="22" t="s">
        <v>121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22" t="s">
        <v>81</v>
      </c>
      <c r="BK373" s="221">
        <f>ROUND(I373*H373,2)</f>
        <v>0</v>
      </c>
      <c r="BL373" s="22" t="s">
        <v>253</v>
      </c>
      <c r="BM373" s="22" t="s">
        <v>672</v>
      </c>
    </row>
    <row r="374" s="10" customFormat="1">
      <c r="B374" s="222"/>
      <c r="C374" s="223"/>
      <c r="D374" s="224" t="s">
        <v>152</v>
      </c>
      <c r="E374" s="225" t="s">
        <v>21</v>
      </c>
      <c r="F374" s="226" t="s">
        <v>673</v>
      </c>
      <c r="G374" s="223"/>
      <c r="H374" s="227">
        <v>5</v>
      </c>
      <c r="I374" s="228"/>
      <c r="J374" s="223"/>
      <c r="K374" s="223"/>
      <c r="L374" s="229"/>
      <c r="M374" s="230"/>
      <c r="N374" s="231"/>
      <c r="O374" s="231"/>
      <c r="P374" s="231"/>
      <c r="Q374" s="231"/>
      <c r="R374" s="231"/>
      <c r="S374" s="231"/>
      <c r="T374" s="232"/>
      <c r="AT374" s="233" t="s">
        <v>152</v>
      </c>
      <c r="AU374" s="233" t="s">
        <v>83</v>
      </c>
      <c r="AV374" s="10" t="s">
        <v>83</v>
      </c>
      <c r="AW374" s="10" t="s">
        <v>37</v>
      </c>
      <c r="AX374" s="10" t="s">
        <v>81</v>
      </c>
      <c r="AY374" s="233" t="s">
        <v>121</v>
      </c>
    </row>
    <row r="375" s="1" customFormat="1" ht="6.96" customHeight="1">
      <c r="B375" s="65"/>
      <c r="C375" s="66"/>
      <c r="D375" s="66"/>
      <c r="E375" s="66"/>
      <c r="F375" s="66"/>
      <c r="G375" s="66"/>
      <c r="H375" s="66"/>
      <c r="I375" s="164"/>
      <c r="J375" s="66"/>
      <c r="K375" s="66"/>
      <c r="L375" s="70"/>
    </row>
  </sheetData>
  <sheetProtection sheet="1" autoFilter="0" formatColumns="0" formatRows="0" objects="1" scenarios="1" spinCount="100000" saltValue="J35I0PffO5QM5tWb7fOvDj3qHP7BUdoGeu+0MH5xtypB0BL7LEOLyCGMfzZTIt0eE5W7hCgj22sfR3E45Rj+kg==" hashValue="U2sydVLI+reFyNGwGKNW1CCHFHEvFe4H70OUoVfobUL1WhD7KaoVxYRZ4DRF3NrLCnkm+fVLEMTNPBygWoO80Q==" algorithmName="SHA-512" password="CC35"/>
  <autoFilter ref="C88:K374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90</v>
      </c>
      <c r="G1" s="137" t="s">
        <v>91</v>
      </c>
      <c r="H1" s="137"/>
      <c r="I1" s="138"/>
      <c r="J1" s="137" t="s">
        <v>92</v>
      </c>
      <c r="K1" s="136" t="s">
        <v>93</v>
      </c>
      <c r="L1" s="137" t="s">
        <v>94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89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95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 xml:space="preserve">Parkoviště v ul. B. Němcové,  Přelouč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96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674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12. 6. 2018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4" t="s">
        <v>30</v>
      </c>
      <c r="J21" s="33" t="s">
        <v>36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ROUND(SUM(BE78:BE81), 2)</f>
        <v>0</v>
      </c>
      <c r="G30" s="45"/>
      <c r="H30" s="45"/>
      <c r="I30" s="156">
        <v>0.20999999999999999</v>
      </c>
      <c r="J30" s="155">
        <f>ROUND(ROUND((SUM(BE78:BE81)),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ROUND(SUM(BF78:BF81), 2)</f>
        <v>0</v>
      </c>
      <c r="G31" s="45"/>
      <c r="H31" s="45"/>
      <c r="I31" s="156">
        <v>0.14999999999999999</v>
      </c>
      <c r="J31" s="155">
        <f>ROUND(ROUND((SUM(BF78:BF81)),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ROUND(SUM(BG78:BG81),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ROUND(SUM(BH78:BH81),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ROUND(SUM(BI78:BI81),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98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 xml:space="preserve">Parkoviště v ul. B. Němcové,  Přelouč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96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SO 401 - Veřejné osvětlení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Přelouč</v>
      </c>
      <c r="G49" s="45"/>
      <c r="H49" s="45"/>
      <c r="I49" s="144" t="s">
        <v>25</v>
      </c>
      <c r="J49" s="145" t="str">
        <f>IF(J12="","",J12)</f>
        <v>12. 6. 2018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Přelouč</v>
      </c>
      <c r="G51" s="45"/>
      <c r="H51" s="45"/>
      <c r="I51" s="144" t="s">
        <v>33</v>
      </c>
      <c r="J51" s="42" t="str">
        <f>E21</f>
        <v>Prodin a.s.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99</v>
      </c>
      <c r="D54" s="157"/>
      <c r="E54" s="157"/>
      <c r="F54" s="157"/>
      <c r="G54" s="157"/>
      <c r="H54" s="157"/>
      <c r="I54" s="171"/>
      <c r="J54" s="172" t="s">
        <v>100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101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102</v>
      </c>
    </row>
    <row r="57" s="7" customFormat="1" ht="24.96" customHeight="1">
      <c r="B57" s="175"/>
      <c r="C57" s="176"/>
      <c r="D57" s="177" t="s">
        <v>675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11" customFormat="1" ht="19.92" customHeight="1">
      <c r="B58" s="234"/>
      <c r="C58" s="235"/>
      <c r="D58" s="236" t="s">
        <v>676</v>
      </c>
      <c r="E58" s="237"/>
      <c r="F58" s="237"/>
      <c r="G58" s="237"/>
      <c r="H58" s="237"/>
      <c r="I58" s="238"/>
      <c r="J58" s="239">
        <f>J80</f>
        <v>0</v>
      </c>
      <c r="K58" s="240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104</v>
      </c>
      <c r="D65" s="72"/>
      <c r="E65" s="72"/>
      <c r="F65" s="72"/>
      <c r="G65" s="72"/>
      <c r="H65" s="72"/>
      <c r="I65" s="182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2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2"/>
      <c r="J67" s="72"/>
      <c r="K67" s="72"/>
      <c r="L67" s="70"/>
    </row>
    <row r="68" s="1" customFormat="1" ht="16.5" customHeight="1">
      <c r="B68" s="44"/>
      <c r="C68" s="72"/>
      <c r="D68" s="72"/>
      <c r="E68" s="183" t="str">
        <f>E7</f>
        <v xml:space="preserve">Parkoviště v ul. B. Němcové,  Přelouč</v>
      </c>
      <c r="F68" s="74"/>
      <c r="G68" s="74"/>
      <c r="H68" s="74"/>
      <c r="I68" s="182"/>
      <c r="J68" s="72"/>
      <c r="K68" s="72"/>
      <c r="L68" s="70"/>
    </row>
    <row r="69" s="1" customFormat="1" ht="14.4" customHeight="1">
      <c r="B69" s="44"/>
      <c r="C69" s="74" t="s">
        <v>96</v>
      </c>
      <c r="D69" s="72"/>
      <c r="E69" s="72"/>
      <c r="F69" s="72"/>
      <c r="G69" s="72"/>
      <c r="H69" s="72"/>
      <c r="I69" s="182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SO 401 - Veřejné osvětlení</v>
      </c>
      <c r="F70" s="72"/>
      <c r="G70" s="72"/>
      <c r="H70" s="72"/>
      <c r="I70" s="182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2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84" t="str">
        <f>F12</f>
        <v>Přelouč</v>
      </c>
      <c r="G72" s="72"/>
      <c r="H72" s="72"/>
      <c r="I72" s="185" t="s">
        <v>25</v>
      </c>
      <c r="J72" s="83" t="str">
        <f>IF(J12="","",J12)</f>
        <v>12. 6. 2018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2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84" t="str">
        <f>E15</f>
        <v>Město Přelouč</v>
      </c>
      <c r="G74" s="72"/>
      <c r="H74" s="72"/>
      <c r="I74" s="185" t="s">
        <v>33</v>
      </c>
      <c r="J74" s="184" t="str">
        <f>E21</f>
        <v>Prodin a.s.</v>
      </c>
      <c r="K74" s="72"/>
      <c r="L74" s="70"/>
    </row>
    <row r="75" s="1" customFormat="1" ht="14.4" customHeight="1">
      <c r="B75" s="44"/>
      <c r="C75" s="74" t="s">
        <v>31</v>
      </c>
      <c r="D75" s="72"/>
      <c r="E75" s="72"/>
      <c r="F75" s="184" t="str">
        <f>IF(E18="","",E18)</f>
        <v/>
      </c>
      <c r="G75" s="72"/>
      <c r="H75" s="72"/>
      <c r="I75" s="182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2"/>
      <c r="J76" s="72"/>
      <c r="K76" s="72"/>
      <c r="L76" s="70"/>
    </row>
    <row r="77" s="8" customFormat="1" ht="29.28" customHeight="1">
      <c r="B77" s="186"/>
      <c r="C77" s="187" t="s">
        <v>105</v>
      </c>
      <c r="D77" s="188" t="s">
        <v>58</v>
      </c>
      <c r="E77" s="188" t="s">
        <v>54</v>
      </c>
      <c r="F77" s="188" t="s">
        <v>106</v>
      </c>
      <c r="G77" s="188" t="s">
        <v>107</v>
      </c>
      <c r="H77" s="188" t="s">
        <v>108</v>
      </c>
      <c r="I77" s="189" t="s">
        <v>109</v>
      </c>
      <c r="J77" s="188" t="s">
        <v>100</v>
      </c>
      <c r="K77" s="190" t="s">
        <v>110</v>
      </c>
      <c r="L77" s="191"/>
      <c r="M77" s="100" t="s">
        <v>111</v>
      </c>
      <c r="N77" s="101" t="s">
        <v>43</v>
      </c>
      <c r="O77" s="101" t="s">
        <v>112</v>
      </c>
      <c r="P77" s="101" t="s">
        <v>113</v>
      </c>
      <c r="Q77" s="101" t="s">
        <v>114</v>
      </c>
      <c r="R77" s="101" t="s">
        <v>115</v>
      </c>
      <c r="S77" s="101" t="s">
        <v>116</v>
      </c>
      <c r="T77" s="102" t="s">
        <v>117</v>
      </c>
    </row>
    <row r="78" s="1" customFormat="1" ht="29.28" customHeight="1">
      <c r="B78" s="44"/>
      <c r="C78" s="106" t="s">
        <v>101</v>
      </c>
      <c r="D78" s="72"/>
      <c r="E78" s="72"/>
      <c r="F78" s="72"/>
      <c r="G78" s="72"/>
      <c r="H78" s="72"/>
      <c r="I78" s="182"/>
      <c r="J78" s="192">
        <f>BK78</f>
        <v>0</v>
      </c>
      <c r="K78" s="72"/>
      <c r="L78" s="70"/>
      <c r="M78" s="103"/>
      <c r="N78" s="104"/>
      <c r="O78" s="104"/>
      <c r="P78" s="193">
        <f>P79</f>
        <v>0</v>
      </c>
      <c r="Q78" s="104"/>
      <c r="R78" s="193">
        <f>R79</f>
        <v>0</v>
      </c>
      <c r="S78" s="104"/>
      <c r="T78" s="194">
        <f>T79</f>
        <v>0</v>
      </c>
      <c r="AT78" s="22" t="s">
        <v>72</v>
      </c>
      <c r="AU78" s="22" t="s">
        <v>102</v>
      </c>
      <c r="BK78" s="195">
        <f>BK79</f>
        <v>0</v>
      </c>
    </row>
    <row r="79" s="9" customFormat="1" ht="37.44001" customHeight="1">
      <c r="B79" s="196"/>
      <c r="C79" s="197"/>
      <c r="D79" s="198" t="s">
        <v>72</v>
      </c>
      <c r="E79" s="199" t="s">
        <v>168</v>
      </c>
      <c r="F79" s="199" t="s">
        <v>168</v>
      </c>
      <c r="G79" s="197"/>
      <c r="H79" s="197"/>
      <c r="I79" s="200"/>
      <c r="J79" s="201">
        <f>BK79</f>
        <v>0</v>
      </c>
      <c r="K79" s="197"/>
      <c r="L79" s="202"/>
      <c r="M79" s="203"/>
      <c r="N79" s="204"/>
      <c r="O79" s="204"/>
      <c r="P79" s="205">
        <f>P80</f>
        <v>0</v>
      </c>
      <c r="Q79" s="204"/>
      <c r="R79" s="205">
        <f>R80</f>
        <v>0</v>
      </c>
      <c r="S79" s="204"/>
      <c r="T79" s="206">
        <f>T80</f>
        <v>0</v>
      </c>
      <c r="AR79" s="207" t="s">
        <v>81</v>
      </c>
      <c r="AT79" s="208" t="s">
        <v>72</v>
      </c>
      <c r="AU79" s="208" t="s">
        <v>73</v>
      </c>
      <c r="AY79" s="207" t="s">
        <v>121</v>
      </c>
      <c r="BK79" s="209">
        <f>BK80</f>
        <v>0</v>
      </c>
    </row>
    <row r="80" s="9" customFormat="1" ht="19.92" customHeight="1">
      <c r="B80" s="196"/>
      <c r="C80" s="197"/>
      <c r="D80" s="198" t="s">
        <v>72</v>
      </c>
      <c r="E80" s="241" t="s">
        <v>87</v>
      </c>
      <c r="F80" s="241" t="s">
        <v>88</v>
      </c>
      <c r="G80" s="197"/>
      <c r="H80" s="197"/>
      <c r="I80" s="200"/>
      <c r="J80" s="242">
        <f>BK80</f>
        <v>0</v>
      </c>
      <c r="K80" s="197"/>
      <c r="L80" s="202"/>
      <c r="M80" s="203"/>
      <c r="N80" s="204"/>
      <c r="O80" s="204"/>
      <c r="P80" s="205">
        <f>P81</f>
        <v>0</v>
      </c>
      <c r="Q80" s="204"/>
      <c r="R80" s="205">
        <f>R81</f>
        <v>0</v>
      </c>
      <c r="S80" s="204"/>
      <c r="T80" s="206">
        <f>T81</f>
        <v>0</v>
      </c>
      <c r="AR80" s="207" t="s">
        <v>81</v>
      </c>
      <c r="AT80" s="208" t="s">
        <v>72</v>
      </c>
      <c r="AU80" s="208" t="s">
        <v>81</v>
      </c>
      <c r="AY80" s="207" t="s">
        <v>121</v>
      </c>
      <c r="BK80" s="209">
        <f>BK81</f>
        <v>0</v>
      </c>
    </row>
    <row r="81" s="1" customFormat="1" ht="16.5" customHeight="1">
      <c r="B81" s="44"/>
      <c r="C81" s="210" t="s">
        <v>81</v>
      </c>
      <c r="D81" s="210" t="s">
        <v>122</v>
      </c>
      <c r="E81" s="211" t="s">
        <v>677</v>
      </c>
      <c r="F81" s="212" t="s">
        <v>678</v>
      </c>
      <c r="G81" s="213" t="s">
        <v>125</v>
      </c>
      <c r="H81" s="214">
        <v>1</v>
      </c>
      <c r="I81" s="215"/>
      <c r="J81" s="216">
        <f>ROUND(I81*H81,2)</f>
        <v>0</v>
      </c>
      <c r="K81" s="212" t="s">
        <v>21</v>
      </c>
      <c r="L81" s="70"/>
      <c r="M81" s="217" t="s">
        <v>21</v>
      </c>
      <c r="N81" s="269" t="s">
        <v>44</v>
      </c>
      <c r="O81" s="270"/>
      <c r="P81" s="271">
        <f>O81*H81</f>
        <v>0</v>
      </c>
      <c r="Q81" s="271">
        <v>0</v>
      </c>
      <c r="R81" s="271">
        <f>Q81*H81</f>
        <v>0</v>
      </c>
      <c r="S81" s="271">
        <v>0</v>
      </c>
      <c r="T81" s="272">
        <f>S81*H81</f>
        <v>0</v>
      </c>
      <c r="AR81" s="22" t="s">
        <v>135</v>
      </c>
      <c r="AT81" s="22" t="s">
        <v>122</v>
      </c>
      <c r="AU81" s="22" t="s">
        <v>83</v>
      </c>
      <c r="AY81" s="22" t="s">
        <v>121</v>
      </c>
      <c r="BE81" s="221">
        <f>IF(N81="základní",J81,0)</f>
        <v>0</v>
      </c>
      <c r="BF81" s="221">
        <f>IF(N81="snížená",J81,0)</f>
        <v>0</v>
      </c>
      <c r="BG81" s="221">
        <f>IF(N81="zákl. přenesená",J81,0)</f>
        <v>0</v>
      </c>
      <c r="BH81" s="221">
        <f>IF(N81="sníž. přenesená",J81,0)</f>
        <v>0</v>
      </c>
      <c r="BI81" s="221">
        <f>IF(N81="nulová",J81,0)</f>
        <v>0</v>
      </c>
      <c r="BJ81" s="22" t="s">
        <v>81</v>
      </c>
      <c r="BK81" s="221">
        <f>ROUND(I81*H81,2)</f>
        <v>0</v>
      </c>
      <c r="BL81" s="22" t="s">
        <v>135</v>
      </c>
      <c r="BM81" s="22" t="s">
        <v>679</v>
      </c>
    </row>
    <row r="82" s="1" customFormat="1" ht="6.96" customHeight="1">
      <c r="B82" s="65"/>
      <c r="C82" s="66"/>
      <c r="D82" s="66"/>
      <c r="E82" s="66"/>
      <c r="F82" s="66"/>
      <c r="G82" s="66"/>
      <c r="H82" s="66"/>
      <c r="I82" s="164"/>
      <c r="J82" s="66"/>
      <c r="K82" s="66"/>
      <c r="L82" s="70"/>
    </row>
  </sheetData>
  <sheetProtection sheet="1" autoFilter="0" formatColumns="0" formatRows="0" objects="1" scenarios="1" spinCount="100000" saltValue="k54cmvjEkBajtQsRQ4tD1ZZdtJFrWBwEnG6zAzKENnEizS3MrQPCavoVpzOAaDGAU6jMQE6r0bpNBYewE8RmYQ==" hashValue="mofR/7kdhHH1RhyTewjpPTM+oo4Z8TO5P89VyoecE52Z/VkWbFYFvjlg8QhTEb9xZiGkGnx+Tds5IPEa9Omsug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3" customWidth="1"/>
    <col min="2" max="2" width="1.664063" style="273" customWidth="1"/>
    <col min="3" max="4" width="5" style="273" customWidth="1"/>
    <col min="5" max="5" width="11.67" style="273" customWidth="1"/>
    <col min="6" max="6" width="9.17" style="273" customWidth="1"/>
    <col min="7" max="7" width="5" style="273" customWidth="1"/>
    <col min="8" max="8" width="77.83" style="273" customWidth="1"/>
    <col min="9" max="10" width="20" style="273" customWidth="1"/>
    <col min="11" max="11" width="1.664063" style="273" customWidth="1"/>
  </cols>
  <sheetData>
    <row r="1" ht="37.5" customHeight="1"/>
    <row r="2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3" customFormat="1" ht="45" customHeight="1">
      <c r="B3" s="277"/>
      <c r="C3" s="278" t="s">
        <v>680</v>
      </c>
      <c r="D3" s="278"/>
      <c r="E3" s="278"/>
      <c r="F3" s="278"/>
      <c r="G3" s="278"/>
      <c r="H3" s="278"/>
      <c r="I3" s="278"/>
      <c r="J3" s="278"/>
      <c r="K3" s="279"/>
    </row>
    <row r="4" ht="25.5" customHeight="1">
      <c r="B4" s="280"/>
      <c r="C4" s="281" t="s">
        <v>681</v>
      </c>
      <c r="D4" s="281"/>
      <c r="E4" s="281"/>
      <c r="F4" s="281"/>
      <c r="G4" s="281"/>
      <c r="H4" s="281"/>
      <c r="I4" s="281"/>
      <c r="J4" s="281"/>
      <c r="K4" s="282"/>
    </row>
    <row r="5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ht="15" customHeight="1">
      <c r="B6" s="280"/>
      <c r="C6" s="284" t="s">
        <v>682</v>
      </c>
      <c r="D6" s="284"/>
      <c r="E6" s="284"/>
      <c r="F6" s="284"/>
      <c r="G6" s="284"/>
      <c r="H6" s="284"/>
      <c r="I6" s="284"/>
      <c r="J6" s="284"/>
      <c r="K6" s="282"/>
    </row>
    <row r="7" ht="15" customHeight="1">
      <c r="B7" s="285"/>
      <c r="C7" s="284" t="s">
        <v>683</v>
      </c>
      <c r="D7" s="284"/>
      <c r="E7" s="284"/>
      <c r="F7" s="284"/>
      <c r="G7" s="284"/>
      <c r="H7" s="284"/>
      <c r="I7" s="284"/>
      <c r="J7" s="284"/>
      <c r="K7" s="282"/>
    </row>
    <row r="8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ht="15" customHeight="1">
      <c r="B9" s="285"/>
      <c r="C9" s="284" t="s">
        <v>684</v>
      </c>
      <c r="D9" s="284"/>
      <c r="E9" s="284"/>
      <c r="F9" s="284"/>
      <c r="G9" s="284"/>
      <c r="H9" s="284"/>
      <c r="I9" s="284"/>
      <c r="J9" s="284"/>
      <c r="K9" s="282"/>
    </row>
    <row r="10" ht="15" customHeight="1">
      <c r="B10" s="285"/>
      <c r="C10" s="284"/>
      <c r="D10" s="284" t="s">
        <v>685</v>
      </c>
      <c r="E10" s="284"/>
      <c r="F10" s="284"/>
      <c r="G10" s="284"/>
      <c r="H10" s="284"/>
      <c r="I10" s="284"/>
      <c r="J10" s="284"/>
      <c r="K10" s="282"/>
    </row>
    <row r="11" ht="15" customHeight="1">
      <c r="B11" s="285"/>
      <c r="C11" s="286"/>
      <c r="D11" s="284" t="s">
        <v>686</v>
      </c>
      <c r="E11" s="284"/>
      <c r="F11" s="284"/>
      <c r="G11" s="284"/>
      <c r="H11" s="284"/>
      <c r="I11" s="284"/>
      <c r="J11" s="284"/>
      <c r="K11" s="282"/>
    </row>
    <row r="12" ht="12.75" customHeight="1">
      <c r="B12" s="285"/>
      <c r="C12" s="286"/>
      <c r="D12" s="286"/>
      <c r="E12" s="286"/>
      <c r="F12" s="286"/>
      <c r="G12" s="286"/>
      <c r="H12" s="286"/>
      <c r="I12" s="286"/>
      <c r="J12" s="286"/>
      <c r="K12" s="282"/>
    </row>
    <row r="13" ht="15" customHeight="1">
      <c r="B13" s="285"/>
      <c r="C13" s="286"/>
      <c r="D13" s="284" t="s">
        <v>687</v>
      </c>
      <c r="E13" s="284"/>
      <c r="F13" s="284"/>
      <c r="G13" s="284"/>
      <c r="H13" s="284"/>
      <c r="I13" s="284"/>
      <c r="J13" s="284"/>
      <c r="K13" s="282"/>
    </row>
    <row r="14" ht="15" customHeight="1">
      <c r="B14" s="285"/>
      <c r="C14" s="286"/>
      <c r="D14" s="284" t="s">
        <v>688</v>
      </c>
      <c r="E14" s="284"/>
      <c r="F14" s="284"/>
      <c r="G14" s="284"/>
      <c r="H14" s="284"/>
      <c r="I14" s="284"/>
      <c r="J14" s="284"/>
      <c r="K14" s="282"/>
    </row>
    <row r="15" ht="15" customHeight="1">
      <c r="B15" s="285"/>
      <c r="C15" s="286"/>
      <c r="D15" s="284" t="s">
        <v>689</v>
      </c>
      <c r="E15" s="284"/>
      <c r="F15" s="284"/>
      <c r="G15" s="284"/>
      <c r="H15" s="284"/>
      <c r="I15" s="284"/>
      <c r="J15" s="284"/>
      <c r="K15" s="282"/>
    </row>
    <row r="16" ht="15" customHeight="1">
      <c r="B16" s="285"/>
      <c r="C16" s="286"/>
      <c r="D16" s="286"/>
      <c r="E16" s="287" t="s">
        <v>80</v>
      </c>
      <c r="F16" s="284" t="s">
        <v>690</v>
      </c>
      <c r="G16" s="284"/>
      <c r="H16" s="284"/>
      <c r="I16" s="284"/>
      <c r="J16" s="284"/>
      <c r="K16" s="282"/>
    </row>
    <row r="17" ht="15" customHeight="1">
      <c r="B17" s="285"/>
      <c r="C17" s="286"/>
      <c r="D17" s="286"/>
      <c r="E17" s="287" t="s">
        <v>691</v>
      </c>
      <c r="F17" s="284" t="s">
        <v>692</v>
      </c>
      <c r="G17" s="284"/>
      <c r="H17" s="284"/>
      <c r="I17" s="284"/>
      <c r="J17" s="284"/>
      <c r="K17" s="282"/>
    </row>
    <row r="18" ht="15" customHeight="1">
      <c r="B18" s="285"/>
      <c r="C18" s="286"/>
      <c r="D18" s="286"/>
      <c r="E18" s="287" t="s">
        <v>693</v>
      </c>
      <c r="F18" s="284" t="s">
        <v>694</v>
      </c>
      <c r="G18" s="284"/>
      <c r="H18" s="284"/>
      <c r="I18" s="284"/>
      <c r="J18" s="284"/>
      <c r="K18" s="282"/>
    </row>
    <row r="19" ht="15" customHeight="1">
      <c r="B19" s="285"/>
      <c r="C19" s="286"/>
      <c r="D19" s="286"/>
      <c r="E19" s="287" t="s">
        <v>695</v>
      </c>
      <c r="F19" s="284" t="s">
        <v>696</v>
      </c>
      <c r="G19" s="284"/>
      <c r="H19" s="284"/>
      <c r="I19" s="284"/>
      <c r="J19" s="284"/>
      <c r="K19" s="282"/>
    </row>
    <row r="20" ht="15" customHeight="1">
      <c r="B20" s="285"/>
      <c r="C20" s="286"/>
      <c r="D20" s="286"/>
      <c r="E20" s="287" t="s">
        <v>697</v>
      </c>
      <c r="F20" s="284" t="s">
        <v>698</v>
      </c>
      <c r="G20" s="284"/>
      <c r="H20" s="284"/>
      <c r="I20" s="284"/>
      <c r="J20" s="284"/>
      <c r="K20" s="282"/>
    </row>
    <row r="21" ht="15" customHeight="1">
      <c r="B21" s="285"/>
      <c r="C21" s="286"/>
      <c r="D21" s="286"/>
      <c r="E21" s="287" t="s">
        <v>699</v>
      </c>
      <c r="F21" s="284" t="s">
        <v>700</v>
      </c>
      <c r="G21" s="284"/>
      <c r="H21" s="284"/>
      <c r="I21" s="284"/>
      <c r="J21" s="284"/>
      <c r="K21" s="282"/>
    </row>
    <row r="22" ht="12.75" customHeight="1">
      <c r="B22" s="285"/>
      <c r="C22" s="286"/>
      <c r="D22" s="286"/>
      <c r="E22" s="286"/>
      <c r="F22" s="286"/>
      <c r="G22" s="286"/>
      <c r="H22" s="286"/>
      <c r="I22" s="286"/>
      <c r="J22" s="286"/>
      <c r="K22" s="282"/>
    </row>
    <row r="23" ht="15" customHeight="1">
      <c r="B23" s="285"/>
      <c r="C23" s="284" t="s">
        <v>701</v>
      </c>
      <c r="D23" s="284"/>
      <c r="E23" s="284"/>
      <c r="F23" s="284"/>
      <c r="G23" s="284"/>
      <c r="H23" s="284"/>
      <c r="I23" s="284"/>
      <c r="J23" s="284"/>
      <c r="K23" s="282"/>
    </row>
    <row r="24" ht="15" customHeight="1">
      <c r="B24" s="285"/>
      <c r="C24" s="284" t="s">
        <v>702</v>
      </c>
      <c r="D24" s="284"/>
      <c r="E24" s="284"/>
      <c r="F24" s="284"/>
      <c r="G24" s="284"/>
      <c r="H24" s="284"/>
      <c r="I24" s="284"/>
      <c r="J24" s="284"/>
      <c r="K24" s="282"/>
    </row>
    <row r="25" ht="15" customHeight="1">
      <c r="B25" s="285"/>
      <c r="C25" s="284"/>
      <c r="D25" s="284" t="s">
        <v>703</v>
      </c>
      <c r="E25" s="284"/>
      <c r="F25" s="284"/>
      <c r="G25" s="284"/>
      <c r="H25" s="284"/>
      <c r="I25" s="284"/>
      <c r="J25" s="284"/>
      <c r="K25" s="282"/>
    </row>
    <row r="26" ht="15" customHeight="1">
      <c r="B26" s="285"/>
      <c r="C26" s="286"/>
      <c r="D26" s="284" t="s">
        <v>704</v>
      </c>
      <c r="E26" s="284"/>
      <c r="F26" s="284"/>
      <c r="G26" s="284"/>
      <c r="H26" s="284"/>
      <c r="I26" s="284"/>
      <c r="J26" s="284"/>
      <c r="K26" s="282"/>
    </row>
    <row r="27" ht="12.75" customHeight="1">
      <c r="B27" s="285"/>
      <c r="C27" s="286"/>
      <c r="D27" s="286"/>
      <c r="E27" s="286"/>
      <c r="F27" s="286"/>
      <c r="G27" s="286"/>
      <c r="H27" s="286"/>
      <c r="I27" s="286"/>
      <c r="J27" s="286"/>
      <c r="K27" s="282"/>
    </row>
    <row r="28" ht="15" customHeight="1">
      <c r="B28" s="285"/>
      <c r="C28" s="286"/>
      <c r="D28" s="284" t="s">
        <v>705</v>
      </c>
      <c r="E28" s="284"/>
      <c r="F28" s="284"/>
      <c r="G28" s="284"/>
      <c r="H28" s="284"/>
      <c r="I28" s="284"/>
      <c r="J28" s="284"/>
      <c r="K28" s="282"/>
    </row>
    <row r="29" ht="15" customHeight="1">
      <c r="B29" s="285"/>
      <c r="C29" s="286"/>
      <c r="D29" s="284" t="s">
        <v>706</v>
      </c>
      <c r="E29" s="284"/>
      <c r="F29" s="284"/>
      <c r="G29" s="284"/>
      <c r="H29" s="284"/>
      <c r="I29" s="284"/>
      <c r="J29" s="284"/>
      <c r="K29" s="282"/>
    </row>
    <row r="30" ht="12.75" customHeight="1">
      <c r="B30" s="285"/>
      <c r="C30" s="286"/>
      <c r="D30" s="286"/>
      <c r="E30" s="286"/>
      <c r="F30" s="286"/>
      <c r="G30" s="286"/>
      <c r="H30" s="286"/>
      <c r="I30" s="286"/>
      <c r="J30" s="286"/>
      <c r="K30" s="282"/>
    </row>
    <row r="31" ht="15" customHeight="1">
      <c r="B31" s="285"/>
      <c r="C31" s="286"/>
      <c r="D31" s="284" t="s">
        <v>707</v>
      </c>
      <c r="E31" s="284"/>
      <c r="F31" s="284"/>
      <c r="G31" s="284"/>
      <c r="H31" s="284"/>
      <c r="I31" s="284"/>
      <c r="J31" s="284"/>
      <c r="K31" s="282"/>
    </row>
    <row r="32" ht="15" customHeight="1">
      <c r="B32" s="285"/>
      <c r="C32" s="286"/>
      <c r="D32" s="284" t="s">
        <v>708</v>
      </c>
      <c r="E32" s="284"/>
      <c r="F32" s="284"/>
      <c r="G32" s="284"/>
      <c r="H32" s="284"/>
      <c r="I32" s="284"/>
      <c r="J32" s="284"/>
      <c r="K32" s="282"/>
    </row>
    <row r="33" ht="15" customHeight="1">
      <c r="B33" s="285"/>
      <c r="C33" s="286"/>
      <c r="D33" s="284" t="s">
        <v>709</v>
      </c>
      <c r="E33" s="284"/>
      <c r="F33" s="284"/>
      <c r="G33" s="284"/>
      <c r="H33" s="284"/>
      <c r="I33" s="284"/>
      <c r="J33" s="284"/>
      <c r="K33" s="282"/>
    </row>
    <row r="34" ht="15" customHeight="1">
      <c r="B34" s="285"/>
      <c r="C34" s="286"/>
      <c r="D34" s="284"/>
      <c r="E34" s="288" t="s">
        <v>105</v>
      </c>
      <c r="F34" s="284"/>
      <c r="G34" s="284" t="s">
        <v>710</v>
      </c>
      <c r="H34" s="284"/>
      <c r="I34" s="284"/>
      <c r="J34" s="284"/>
      <c r="K34" s="282"/>
    </row>
    <row r="35" ht="30.75" customHeight="1">
      <c r="B35" s="285"/>
      <c r="C35" s="286"/>
      <c r="D35" s="284"/>
      <c r="E35" s="288" t="s">
        <v>711</v>
      </c>
      <c r="F35" s="284"/>
      <c r="G35" s="284" t="s">
        <v>712</v>
      </c>
      <c r="H35" s="284"/>
      <c r="I35" s="284"/>
      <c r="J35" s="284"/>
      <c r="K35" s="282"/>
    </row>
    <row r="36" ht="15" customHeight="1">
      <c r="B36" s="285"/>
      <c r="C36" s="286"/>
      <c r="D36" s="284"/>
      <c r="E36" s="288" t="s">
        <v>54</v>
      </c>
      <c r="F36" s="284"/>
      <c r="G36" s="284" t="s">
        <v>713</v>
      </c>
      <c r="H36" s="284"/>
      <c r="I36" s="284"/>
      <c r="J36" s="284"/>
      <c r="K36" s="282"/>
    </row>
    <row r="37" ht="15" customHeight="1">
      <c r="B37" s="285"/>
      <c r="C37" s="286"/>
      <c r="D37" s="284"/>
      <c r="E37" s="288" t="s">
        <v>106</v>
      </c>
      <c r="F37" s="284"/>
      <c r="G37" s="284" t="s">
        <v>714</v>
      </c>
      <c r="H37" s="284"/>
      <c r="I37" s="284"/>
      <c r="J37" s="284"/>
      <c r="K37" s="282"/>
    </row>
    <row r="38" ht="15" customHeight="1">
      <c r="B38" s="285"/>
      <c r="C38" s="286"/>
      <c r="D38" s="284"/>
      <c r="E38" s="288" t="s">
        <v>107</v>
      </c>
      <c r="F38" s="284"/>
      <c r="G38" s="284" t="s">
        <v>715</v>
      </c>
      <c r="H38" s="284"/>
      <c r="I38" s="284"/>
      <c r="J38" s="284"/>
      <c r="K38" s="282"/>
    </row>
    <row r="39" ht="15" customHeight="1">
      <c r="B39" s="285"/>
      <c r="C39" s="286"/>
      <c r="D39" s="284"/>
      <c r="E39" s="288" t="s">
        <v>108</v>
      </c>
      <c r="F39" s="284"/>
      <c r="G39" s="284" t="s">
        <v>716</v>
      </c>
      <c r="H39" s="284"/>
      <c r="I39" s="284"/>
      <c r="J39" s="284"/>
      <c r="K39" s="282"/>
    </row>
    <row r="40" ht="15" customHeight="1">
      <c r="B40" s="285"/>
      <c r="C40" s="286"/>
      <c r="D40" s="284"/>
      <c r="E40" s="288" t="s">
        <v>717</v>
      </c>
      <c r="F40" s="284"/>
      <c r="G40" s="284" t="s">
        <v>718</v>
      </c>
      <c r="H40" s="284"/>
      <c r="I40" s="284"/>
      <c r="J40" s="284"/>
      <c r="K40" s="282"/>
    </row>
    <row r="41" ht="15" customHeight="1">
      <c r="B41" s="285"/>
      <c r="C41" s="286"/>
      <c r="D41" s="284"/>
      <c r="E41" s="288"/>
      <c r="F41" s="284"/>
      <c r="G41" s="284" t="s">
        <v>719</v>
      </c>
      <c r="H41" s="284"/>
      <c r="I41" s="284"/>
      <c r="J41" s="284"/>
      <c r="K41" s="282"/>
    </row>
    <row r="42" ht="15" customHeight="1">
      <c r="B42" s="285"/>
      <c r="C42" s="286"/>
      <c r="D42" s="284"/>
      <c r="E42" s="288" t="s">
        <v>720</v>
      </c>
      <c r="F42" s="284"/>
      <c r="G42" s="284" t="s">
        <v>721</v>
      </c>
      <c r="H42" s="284"/>
      <c r="I42" s="284"/>
      <c r="J42" s="284"/>
      <c r="K42" s="282"/>
    </row>
    <row r="43" ht="15" customHeight="1">
      <c r="B43" s="285"/>
      <c r="C43" s="286"/>
      <c r="D43" s="284"/>
      <c r="E43" s="288" t="s">
        <v>110</v>
      </c>
      <c r="F43" s="284"/>
      <c r="G43" s="284" t="s">
        <v>722</v>
      </c>
      <c r="H43" s="284"/>
      <c r="I43" s="284"/>
      <c r="J43" s="284"/>
      <c r="K43" s="282"/>
    </row>
    <row r="44" ht="12.75" customHeight="1">
      <c r="B44" s="285"/>
      <c r="C44" s="286"/>
      <c r="D44" s="284"/>
      <c r="E44" s="284"/>
      <c r="F44" s="284"/>
      <c r="G44" s="284"/>
      <c r="H44" s="284"/>
      <c r="I44" s="284"/>
      <c r="J44" s="284"/>
      <c r="K44" s="282"/>
    </row>
    <row r="45" ht="15" customHeight="1">
      <c r="B45" s="285"/>
      <c r="C45" s="286"/>
      <c r="D45" s="284" t="s">
        <v>723</v>
      </c>
      <c r="E45" s="284"/>
      <c r="F45" s="284"/>
      <c r="G45" s="284"/>
      <c r="H45" s="284"/>
      <c r="I45" s="284"/>
      <c r="J45" s="284"/>
      <c r="K45" s="282"/>
    </row>
    <row r="46" ht="15" customHeight="1">
      <c r="B46" s="285"/>
      <c r="C46" s="286"/>
      <c r="D46" s="286"/>
      <c r="E46" s="284" t="s">
        <v>724</v>
      </c>
      <c r="F46" s="284"/>
      <c r="G46" s="284"/>
      <c r="H46" s="284"/>
      <c r="I46" s="284"/>
      <c r="J46" s="284"/>
      <c r="K46" s="282"/>
    </row>
    <row r="47" ht="15" customHeight="1">
      <c r="B47" s="285"/>
      <c r="C47" s="286"/>
      <c r="D47" s="286"/>
      <c r="E47" s="284" t="s">
        <v>725</v>
      </c>
      <c r="F47" s="284"/>
      <c r="G47" s="284"/>
      <c r="H47" s="284"/>
      <c r="I47" s="284"/>
      <c r="J47" s="284"/>
      <c r="K47" s="282"/>
    </row>
    <row r="48" ht="15" customHeight="1">
      <c r="B48" s="285"/>
      <c r="C48" s="286"/>
      <c r="D48" s="286"/>
      <c r="E48" s="284" t="s">
        <v>726</v>
      </c>
      <c r="F48" s="284"/>
      <c r="G48" s="284"/>
      <c r="H48" s="284"/>
      <c r="I48" s="284"/>
      <c r="J48" s="284"/>
      <c r="K48" s="282"/>
    </row>
    <row r="49" ht="15" customHeight="1">
      <c r="B49" s="285"/>
      <c r="C49" s="286"/>
      <c r="D49" s="284" t="s">
        <v>727</v>
      </c>
      <c r="E49" s="284"/>
      <c r="F49" s="284"/>
      <c r="G49" s="284"/>
      <c r="H49" s="284"/>
      <c r="I49" s="284"/>
      <c r="J49" s="284"/>
      <c r="K49" s="282"/>
    </row>
    <row r="50" ht="25.5" customHeight="1">
      <c r="B50" s="280"/>
      <c r="C50" s="281" t="s">
        <v>728</v>
      </c>
      <c r="D50" s="281"/>
      <c r="E50" s="281"/>
      <c r="F50" s="281"/>
      <c r="G50" s="281"/>
      <c r="H50" s="281"/>
      <c r="I50" s="281"/>
      <c r="J50" s="281"/>
      <c r="K50" s="282"/>
    </row>
    <row r="51" ht="5.25" customHeight="1">
      <c r="B51" s="280"/>
      <c r="C51" s="283"/>
      <c r="D51" s="283"/>
      <c r="E51" s="283"/>
      <c r="F51" s="283"/>
      <c r="G51" s="283"/>
      <c r="H51" s="283"/>
      <c r="I51" s="283"/>
      <c r="J51" s="283"/>
      <c r="K51" s="282"/>
    </row>
    <row r="52" ht="15" customHeight="1">
      <c r="B52" s="280"/>
      <c r="C52" s="284" t="s">
        <v>729</v>
      </c>
      <c r="D52" s="284"/>
      <c r="E52" s="284"/>
      <c r="F52" s="284"/>
      <c r="G52" s="284"/>
      <c r="H52" s="284"/>
      <c r="I52" s="284"/>
      <c r="J52" s="284"/>
      <c r="K52" s="282"/>
    </row>
    <row r="53" ht="15" customHeight="1">
      <c r="B53" s="280"/>
      <c r="C53" s="284" t="s">
        <v>730</v>
      </c>
      <c r="D53" s="284"/>
      <c r="E53" s="284"/>
      <c r="F53" s="284"/>
      <c r="G53" s="284"/>
      <c r="H53" s="284"/>
      <c r="I53" s="284"/>
      <c r="J53" s="284"/>
      <c r="K53" s="282"/>
    </row>
    <row r="54" ht="12.75" customHeight="1">
      <c r="B54" s="280"/>
      <c r="C54" s="284"/>
      <c r="D54" s="284"/>
      <c r="E54" s="284"/>
      <c r="F54" s="284"/>
      <c r="G54" s="284"/>
      <c r="H54" s="284"/>
      <c r="I54" s="284"/>
      <c r="J54" s="284"/>
      <c r="K54" s="282"/>
    </row>
    <row r="55" ht="15" customHeight="1">
      <c r="B55" s="280"/>
      <c r="C55" s="284" t="s">
        <v>731</v>
      </c>
      <c r="D55" s="284"/>
      <c r="E55" s="284"/>
      <c r="F55" s="284"/>
      <c r="G55" s="284"/>
      <c r="H55" s="284"/>
      <c r="I55" s="284"/>
      <c r="J55" s="284"/>
      <c r="K55" s="282"/>
    </row>
    <row r="56" ht="15" customHeight="1">
      <c r="B56" s="280"/>
      <c r="C56" s="286"/>
      <c r="D56" s="284" t="s">
        <v>732</v>
      </c>
      <c r="E56" s="284"/>
      <c r="F56" s="284"/>
      <c r="G56" s="284"/>
      <c r="H56" s="284"/>
      <c r="I56" s="284"/>
      <c r="J56" s="284"/>
      <c r="K56" s="282"/>
    </row>
    <row r="57" ht="15" customHeight="1">
      <c r="B57" s="280"/>
      <c r="C57" s="286"/>
      <c r="D57" s="284" t="s">
        <v>733</v>
      </c>
      <c r="E57" s="284"/>
      <c r="F57" s="284"/>
      <c r="G57" s="284"/>
      <c r="H57" s="284"/>
      <c r="I57" s="284"/>
      <c r="J57" s="284"/>
      <c r="K57" s="282"/>
    </row>
    <row r="58" ht="15" customHeight="1">
      <c r="B58" s="280"/>
      <c r="C58" s="286"/>
      <c r="D58" s="284" t="s">
        <v>734</v>
      </c>
      <c r="E58" s="284"/>
      <c r="F58" s="284"/>
      <c r="G58" s="284"/>
      <c r="H58" s="284"/>
      <c r="I58" s="284"/>
      <c r="J58" s="284"/>
      <c r="K58" s="282"/>
    </row>
    <row r="59" ht="15" customHeight="1">
      <c r="B59" s="280"/>
      <c r="C59" s="286"/>
      <c r="D59" s="284" t="s">
        <v>735</v>
      </c>
      <c r="E59" s="284"/>
      <c r="F59" s="284"/>
      <c r="G59" s="284"/>
      <c r="H59" s="284"/>
      <c r="I59" s="284"/>
      <c r="J59" s="284"/>
      <c r="K59" s="282"/>
    </row>
    <row r="60" ht="15" customHeight="1">
      <c r="B60" s="280"/>
      <c r="C60" s="286"/>
      <c r="D60" s="289" t="s">
        <v>736</v>
      </c>
      <c r="E60" s="289"/>
      <c r="F60" s="289"/>
      <c r="G60" s="289"/>
      <c r="H60" s="289"/>
      <c r="I60" s="289"/>
      <c r="J60" s="289"/>
      <c r="K60" s="282"/>
    </row>
    <row r="61" ht="15" customHeight="1">
      <c r="B61" s="280"/>
      <c r="C61" s="286"/>
      <c r="D61" s="284" t="s">
        <v>737</v>
      </c>
      <c r="E61" s="284"/>
      <c r="F61" s="284"/>
      <c r="G61" s="284"/>
      <c r="H61" s="284"/>
      <c r="I61" s="284"/>
      <c r="J61" s="284"/>
      <c r="K61" s="282"/>
    </row>
    <row r="62" ht="12.75" customHeight="1">
      <c r="B62" s="280"/>
      <c r="C62" s="286"/>
      <c r="D62" s="286"/>
      <c r="E62" s="290"/>
      <c r="F62" s="286"/>
      <c r="G62" s="286"/>
      <c r="H62" s="286"/>
      <c r="I62" s="286"/>
      <c r="J62" s="286"/>
      <c r="K62" s="282"/>
    </row>
    <row r="63" ht="15" customHeight="1">
      <c r="B63" s="280"/>
      <c r="C63" s="286"/>
      <c r="D63" s="284" t="s">
        <v>738</v>
      </c>
      <c r="E63" s="284"/>
      <c r="F63" s="284"/>
      <c r="G63" s="284"/>
      <c r="H63" s="284"/>
      <c r="I63" s="284"/>
      <c r="J63" s="284"/>
      <c r="K63" s="282"/>
    </row>
    <row r="64" ht="15" customHeight="1">
      <c r="B64" s="280"/>
      <c r="C64" s="286"/>
      <c r="D64" s="289" t="s">
        <v>739</v>
      </c>
      <c r="E64" s="289"/>
      <c r="F64" s="289"/>
      <c r="G64" s="289"/>
      <c r="H64" s="289"/>
      <c r="I64" s="289"/>
      <c r="J64" s="289"/>
      <c r="K64" s="282"/>
    </row>
    <row r="65" ht="15" customHeight="1">
      <c r="B65" s="280"/>
      <c r="C65" s="286"/>
      <c r="D65" s="284" t="s">
        <v>740</v>
      </c>
      <c r="E65" s="284"/>
      <c r="F65" s="284"/>
      <c r="G65" s="284"/>
      <c r="H65" s="284"/>
      <c r="I65" s="284"/>
      <c r="J65" s="284"/>
      <c r="K65" s="282"/>
    </row>
    <row r="66" ht="15" customHeight="1">
      <c r="B66" s="280"/>
      <c r="C66" s="286"/>
      <c r="D66" s="284" t="s">
        <v>741</v>
      </c>
      <c r="E66" s="284"/>
      <c r="F66" s="284"/>
      <c r="G66" s="284"/>
      <c r="H66" s="284"/>
      <c r="I66" s="284"/>
      <c r="J66" s="284"/>
      <c r="K66" s="282"/>
    </row>
    <row r="67" ht="15" customHeight="1">
      <c r="B67" s="280"/>
      <c r="C67" s="286"/>
      <c r="D67" s="284" t="s">
        <v>742</v>
      </c>
      <c r="E67" s="284"/>
      <c r="F67" s="284"/>
      <c r="G67" s="284"/>
      <c r="H67" s="284"/>
      <c r="I67" s="284"/>
      <c r="J67" s="284"/>
      <c r="K67" s="282"/>
    </row>
    <row r="68" ht="15" customHeight="1">
      <c r="B68" s="280"/>
      <c r="C68" s="286"/>
      <c r="D68" s="284" t="s">
        <v>743</v>
      </c>
      <c r="E68" s="284"/>
      <c r="F68" s="284"/>
      <c r="G68" s="284"/>
      <c r="H68" s="284"/>
      <c r="I68" s="284"/>
      <c r="J68" s="284"/>
      <c r="K68" s="282"/>
    </row>
    <row r="69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ht="45" customHeight="1">
      <c r="B73" s="299"/>
      <c r="C73" s="300" t="s">
        <v>94</v>
      </c>
      <c r="D73" s="300"/>
      <c r="E73" s="300"/>
      <c r="F73" s="300"/>
      <c r="G73" s="300"/>
      <c r="H73" s="300"/>
      <c r="I73" s="300"/>
      <c r="J73" s="300"/>
      <c r="K73" s="301"/>
    </row>
    <row r="74" ht="17.25" customHeight="1">
      <c r="B74" s="299"/>
      <c r="C74" s="302" t="s">
        <v>744</v>
      </c>
      <c r="D74" s="302"/>
      <c r="E74" s="302"/>
      <c r="F74" s="302" t="s">
        <v>745</v>
      </c>
      <c r="G74" s="303"/>
      <c r="H74" s="302" t="s">
        <v>106</v>
      </c>
      <c r="I74" s="302" t="s">
        <v>58</v>
      </c>
      <c r="J74" s="302" t="s">
        <v>746</v>
      </c>
      <c r="K74" s="301"/>
    </row>
    <row r="75" ht="17.25" customHeight="1">
      <c r="B75" s="299"/>
      <c r="C75" s="304" t="s">
        <v>747</v>
      </c>
      <c r="D75" s="304"/>
      <c r="E75" s="304"/>
      <c r="F75" s="305" t="s">
        <v>748</v>
      </c>
      <c r="G75" s="306"/>
      <c r="H75" s="304"/>
      <c r="I75" s="304"/>
      <c r="J75" s="304" t="s">
        <v>749</v>
      </c>
      <c r="K75" s="301"/>
    </row>
    <row r="76" ht="5.25" customHeight="1">
      <c r="B76" s="299"/>
      <c r="C76" s="307"/>
      <c r="D76" s="307"/>
      <c r="E76" s="307"/>
      <c r="F76" s="307"/>
      <c r="G76" s="308"/>
      <c r="H76" s="307"/>
      <c r="I76" s="307"/>
      <c r="J76" s="307"/>
      <c r="K76" s="301"/>
    </row>
    <row r="77" ht="15" customHeight="1">
      <c r="B77" s="299"/>
      <c r="C77" s="288" t="s">
        <v>54</v>
      </c>
      <c r="D77" s="307"/>
      <c r="E77" s="307"/>
      <c r="F77" s="309" t="s">
        <v>750</v>
      </c>
      <c r="G77" s="308"/>
      <c r="H77" s="288" t="s">
        <v>751</v>
      </c>
      <c r="I77" s="288" t="s">
        <v>752</v>
      </c>
      <c r="J77" s="288">
        <v>20</v>
      </c>
      <c r="K77" s="301"/>
    </row>
    <row r="78" ht="15" customHeight="1">
      <c r="B78" s="299"/>
      <c r="C78" s="288" t="s">
        <v>753</v>
      </c>
      <c r="D78" s="288"/>
      <c r="E78" s="288"/>
      <c r="F78" s="309" t="s">
        <v>750</v>
      </c>
      <c r="G78" s="308"/>
      <c r="H78" s="288" t="s">
        <v>754</v>
      </c>
      <c r="I78" s="288" t="s">
        <v>752</v>
      </c>
      <c r="J78" s="288">
        <v>120</v>
      </c>
      <c r="K78" s="301"/>
    </row>
    <row r="79" ht="15" customHeight="1">
      <c r="B79" s="310"/>
      <c r="C79" s="288" t="s">
        <v>755</v>
      </c>
      <c r="D79" s="288"/>
      <c r="E79" s="288"/>
      <c r="F79" s="309" t="s">
        <v>756</v>
      </c>
      <c r="G79" s="308"/>
      <c r="H79" s="288" t="s">
        <v>757</v>
      </c>
      <c r="I79" s="288" t="s">
        <v>752</v>
      </c>
      <c r="J79" s="288">
        <v>50</v>
      </c>
      <c r="K79" s="301"/>
    </row>
    <row r="80" ht="15" customHeight="1">
      <c r="B80" s="310"/>
      <c r="C80" s="288" t="s">
        <v>758</v>
      </c>
      <c r="D80" s="288"/>
      <c r="E80" s="288"/>
      <c r="F80" s="309" t="s">
        <v>750</v>
      </c>
      <c r="G80" s="308"/>
      <c r="H80" s="288" t="s">
        <v>759</v>
      </c>
      <c r="I80" s="288" t="s">
        <v>760</v>
      </c>
      <c r="J80" s="288"/>
      <c r="K80" s="301"/>
    </row>
    <row r="81" ht="15" customHeight="1">
      <c r="B81" s="310"/>
      <c r="C81" s="311" t="s">
        <v>761</v>
      </c>
      <c r="D81" s="311"/>
      <c r="E81" s="311"/>
      <c r="F81" s="312" t="s">
        <v>756</v>
      </c>
      <c r="G81" s="311"/>
      <c r="H81" s="311" t="s">
        <v>762</v>
      </c>
      <c r="I81" s="311" t="s">
        <v>752</v>
      </c>
      <c r="J81" s="311">
        <v>15</v>
      </c>
      <c r="K81" s="301"/>
    </row>
    <row r="82" ht="15" customHeight="1">
      <c r="B82" s="310"/>
      <c r="C82" s="311" t="s">
        <v>763</v>
      </c>
      <c r="D82" s="311"/>
      <c r="E82" s="311"/>
      <c r="F82" s="312" t="s">
        <v>756</v>
      </c>
      <c r="G82" s="311"/>
      <c r="H82" s="311" t="s">
        <v>764</v>
      </c>
      <c r="I82" s="311" t="s">
        <v>752</v>
      </c>
      <c r="J82" s="311">
        <v>15</v>
      </c>
      <c r="K82" s="301"/>
    </row>
    <row r="83" ht="15" customHeight="1">
      <c r="B83" s="310"/>
      <c r="C83" s="311" t="s">
        <v>765</v>
      </c>
      <c r="D83" s="311"/>
      <c r="E83" s="311"/>
      <c r="F83" s="312" t="s">
        <v>756</v>
      </c>
      <c r="G83" s="311"/>
      <c r="H83" s="311" t="s">
        <v>766</v>
      </c>
      <c r="I83" s="311" t="s">
        <v>752</v>
      </c>
      <c r="J83" s="311">
        <v>20</v>
      </c>
      <c r="K83" s="301"/>
    </row>
    <row r="84" ht="15" customHeight="1">
      <c r="B84" s="310"/>
      <c r="C84" s="311" t="s">
        <v>767</v>
      </c>
      <c r="D84" s="311"/>
      <c r="E84" s="311"/>
      <c r="F84" s="312" t="s">
        <v>756</v>
      </c>
      <c r="G84" s="311"/>
      <c r="H84" s="311" t="s">
        <v>768</v>
      </c>
      <c r="I84" s="311" t="s">
        <v>752</v>
      </c>
      <c r="J84" s="311">
        <v>20</v>
      </c>
      <c r="K84" s="301"/>
    </row>
    <row r="85" ht="15" customHeight="1">
      <c r="B85" s="310"/>
      <c r="C85" s="288" t="s">
        <v>769</v>
      </c>
      <c r="D85" s="288"/>
      <c r="E85" s="288"/>
      <c r="F85" s="309" t="s">
        <v>756</v>
      </c>
      <c r="G85" s="308"/>
      <c r="H85" s="288" t="s">
        <v>770</v>
      </c>
      <c r="I85" s="288" t="s">
        <v>752</v>
      </c>
      <c r="J85" s="288">
        <v>50</v>
      </c>
      <c r="K85" s="301"/>
    </row>
    <row r="86" ht="15" customHeight="1">
      <c r="B86" s="310"/>
      <c r="C86" s="288" t="s">
        <v>771</v>
      </c>
      <c r="D86" s="288"/>
      <c r="E86" s="288"/>
      <c r="F86" s="309" t="s">
        <v>756</v>
      </c>
      <c r="G86" s="308"/>
      <c r="H86" s="288" t="s">
        <v>772</v>
      </c>
      <c r="I86" s="288" t="s">
        <v>752</v>
      </c>
      <c r="J86" s="288">
        <v>20</v>
      </c>
      <c r="K86" s="301"/>
    </row>
    <row r="87" ht="15" customHeight="1">
      <c r="B87" s="310"/>
      <c r="C87" s="288" t="s">
        <v>773</v>
      </c>
      <c r="D87" s="288"/>
      <c r="E87" s="288"/>
      <c r="F87" s="309" t="s">
        <v>756</v>
      </c>
      <c r="G87" s="308"/>
      <c r="H87" s="288" t="s">
        <v>774</v>
      </c>
      <c r="I87" s="288" t="s">
        <v>752</v>
      </c>
      <c r="J87" s="288">
        <v>20</v>
      </c>
      <c r="K87" s="301"/>
    </row>
    <row r="88" ht="15" customHeight="1">
      <c r="B88" s="310"/>
      <c r="C88" s="288" t="s">
        <v>775</v>
      </c>
      <c r="D88" s="288"/>
      <c r="E88" s="288"/>
      <c r="F88" s="309" t="s">
        <v>756</v>
      </c>
      <c r="G88" s="308"/>
      <c r="H88" s="288" t="s">
        <v>776</v>
      </c>
      <c r="I88" s="288" t="s">
        <v>752</v>
      </c>
      <c r="J88" s="288">
        <v>50</v>
      </c>
      <c r="K88" s="301"/>
    </row>
    <row r="89" ht="15" customHeight="1">
      <c r="B89" s="310"/>
      <c r="C89" s="288" t="s">
        <v>777</v>
      </c>
      <c r="D89" s="288"/>
      <c r="E89" s="288"/>
      <c r="F89" s="309" t="s">
        <v>756</v>
      </c>
      <c r="G89" s="308"/>
      <c r="H89" s="288" t="s">
        <v>777</v>
      </c>
      <c r="I89" s="288" t="s">
        <v>752</v>
      </c>
      <c r="J89" s="288">
        <v>50</v>
      </c>
      <c r="K89" s="301"/>
    </row>
    <row r="90" ht="15" customHeight="1">
      <c r="B90" s="310"/>
      <c r="C90" s="288" t="s">
        <v>111</v>
      </c>
      <c r="D90" s="288"/>
      <c r="E90" s="288"/>
      <c r="F90" s="309" t="s">
        <v>756</v>
      </c>
      <c r="G90" s="308"/>
      <c r="H90" s="288" t="s">
        <v>778</v>
      </c>
      <c r="I90" s="288" t="s">
        <v>752</v>
      </c>
      <c r="J90" s="288">
        <v>255</v>
      </c>
      <c r="K90" s="301"/>
    </row>
    <row r="91" ht="15" customHeight="1">
      <c r="B91" s="310"/>
      <c r="C91" s="288" t="s">
        <v>779</v>
      </c>
      <c r="D91" s="288"/>
      <c r="E91" s="288"/>
      <c r="F91" s="309" t="s">
        <v>750</v>
      </c>
      <c r="G91" s="308"/>
      <c r="H91" s="288" t="s">
        <v>780</v>
      </c>
      <c r="I91" s="288" t="s">
        <v>781</v>
      </c>
      <c r="J91" s="288"/>
      <c r="K91" s="301"/>
    </row>
    <row r="92" ht="15" customHeight="1">
      <c r="B92" s="310"/>
      <c r="C92" s="288" t="s">
        <v>782</v>
      </c>
      <c r="D92" s="288"/>
      <c r="E92" s="288"/>
      <c r="F92" s="309" t="s">
        <v>750</v>
      </c>
      <c r="G92" s="308"/>
      <c r="H92" s="288" t="s">
        <v>783</v>
      </c>
      <c r="I92" s="288" t="s">
        <v>784</v>
      </c>
      <c r="J92" s="288"/>
      <c r="K92" s="301"/>
    </row>
    <row r="93" ht="15" customHeight="1">
      <c r="B93" s="310"/>
      <c r="C93" s="288" t="s">
        <v>785</v>
      </c>
      <c r="D93" s="288"/>
      <c r="E93" s="288"/>
      <c r="F93" s="309" t="s">
        <v>750</v>
      </c>
      <c r="G93" s="308"/>
      <c r="H93" s="288" t="s">
        <v>785</v>
      </c>
      <c r="I93" s="288" t="s">
        <v>784</v>
      </c>
      <c r="J93" s="288"/>
      <c r="K93" s="301"/>
    </row>
    <row r="94" ht="15" customHeight="1">
      <c r="B94" s="310"/>
      <c r="C94" s="288" t="s">
        <v>39</v>
      </c>
      <c r="D94" s="288"/>
      <c r="E94" s="288"/>
      <c r="F94" s="309" t="s">
        <v>750</v>
      </c>
      <c r="G94" s="308"/>
      <c r="H94" s="288" t="s">
        <v>786</v>
      </c>
      <c r="I94" s="288" t="s">
        <v>784</v>
      </c>
      <c r="J94" s="288"/>
      <c r="K94" s="301"/>
    </row>
    <row r="95" ht="15" customHeight="1">
      <c r="B95" s="310"/>
      <c r="C95" s="288" t="s">
        <v>49</v>
      </c>
      <c r="D95" s="288"/>
      <c r="E95" s="288"/>
      <c r="F95" s="309" t="s">
        <v>750</v>
      </c>
      <c r="G95" s="308"/>
      <c r="H95" s="288" t="s">
        <v>787</v>
      </c>
      <c r="I95" s="288" t="s">
        <v>784</v>
      </c>
      <c r="J95" s="288"/>
      <c r="K95" s="301"/>
    </row>
    <row r="96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ht="45" customHeight="1">
      <c r="B100" s="299"/>
      <c r="C100" s="300" t="s">
        <v>788</v>
      </c>
      <c r="D100" s="300"/>
      <c r="E100" s="300"/>
      <c r="F100" s="300"/>
      <c r="G100" s="300"/>
      <c r="H100" s="300"/>
      <c r="I100" s="300"/>
      <c r="J100" s="300"/>
      <c r="K100" s="301"/>
    </row>
    <row r="101" ht="17.25" customHeight="1">
      <c r="B101" s="299"/>
      <c r="C101" s="302" t="s">
        <v>744</v>
      </c>
      <c r="D101" s="302"/>
      <c r="E101" s="302"/>
      <c r="F101" s="302" t="s">
        <v>745</v>
      </c>
      <c r="G101" s="303"/>
      <c r="H101" s="302" t="s">
        <v>106</v>
      </c>
      <c r="I101" s="302" t="s">
        <v>58</v>
      </c>
      <c r="J101" s="302" t="s">
        <v>746</v>
      </c>
      <c r="K101" s="301"/>
    </row>
    <row r="102" ht="17.25" customHeight="1">
      <c r="B102" s="299"/>
      <c r="C102" s="304" t="s">
        <v>747</v>
      </c>
      <c r="D102" s="304"/>
      <c r="E102" s="304"/>
      <c r="F102" s="305" t="s">
        <v>748</v>
      </c>
      <c r="G102" s="306"/>
      <c r="H102" s="304"/>
      <c r="I102" s="304"/>
      <c r="J102" s="304" t="s">
        <v>749</v>
      </c>
      <c r="K102" s="301"/>
    </row>
    <row r="103" ht="5.25" customHeight="1">
      <c r="B103" s="299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ht="15" customHeight="1">
      <c r="B104" s="299"/>
      <c r="C104" s="288" t="s">
        <v>54</v>
      </c>
      <c r="D104" s="307"/>
      <c r="E104" s="307"/>
      <c r="F104" s="309" t="s">
        <v>750</v>
      </c>
      <c r="G104" s="318"/>
      <c r="H104" s="288" t="s">
        <v>789</v>
      </c>
      <c r="I104" s="288" t="s">
        <v>752</v>
      </c>
      <c r="J104" s="288">
        <v>20</v>
      </c>
      <c r="K104" s="301"/>
    </row>
    <row r="105" ht="15" customHeight="1">
      <c r="B105" s="299"/>
      <c r="C105" s="288" t="s">
        <v>753</v>
      </c>
      <c r="D105" s="288"/>
      <c r="E105" s="288"/>
      <c r="F105" s="309" t="s">
        <v>750</v>
      </c>
      <c r="G105" s="288"/>
      <c r="H105" s="288" t="s">
        <v>789</v>
      </c>
      <c r="I105" s="288" t="s">
        <v>752</v>
      </c>
      <c r="J105" s="288">
        <v>120</v>
      </c>
      <c r="K105" s="301"/>
    </row>
    <row r="106" ht="15" customHeight="1">
      <c r="B106" s="310"/>
      <c r="C106" s="288" t="s">
        <v>755</v>
      </c>
      <c r="D106" s="288"/>
      <c r="E106" s="288"/>
      <c r="F106" s="309" t="s">
        <v>756</v>
      </c>
      <c r="G106" s="288"/>
      <c r="H106" s="288" t="s">
        <v>789</v>
      </c>
      <c r="I106" s="288" t="s">
        <v>752</v>
      </c>
      <c r="J106" s="288">
        <v>50</v>
      </c>
      <c r="K106" s="301"/>
    </row>
    <row r="107" ht="15" customHeight="1">
      <c r="B107" s="310"/>
      <c r="C107" s="288" t="s">
        <v>758</v>
      </c>
      <c r="D107" s="288"/>
      <c r="E107" s="288"/>
      <c r="F107" s="309" t="s">
        <v>750</v>
      </c>
      <c r="G107" s="288"/>
      <c r="H107" s="288" t="s">
        <v>789</v>
      </c>
      <c r="I107" s="288" t="s">
        <v>760</v>
      </c>
      <c r="J107" s="288"/>
      <c r="K107" s="301"/>
    </row>
    <row r="108" ht="15" customHeight="1">
      <c r="B108" s="310"/>
      <c r="C108" s="288" t="s">
        <v>769</v>
      </c>
      <c r="D108" s="288"/>
      <c r="E108" s="288"/>
      <c r="F108" s="309" t="s">
        <v>756</v>
      </c>
      <c r="G108" s="288"/>
      <c r="H108" s="288" t="s">
        <v>789</v>
      </c>
      <c r="I108" s="288" t="s">
        <v>752</v>
      </c>
      <c r="J108" s="288">
        <v>50</v>
      </c>
      <c r="K108" s="301"/>
    </row>
    <row r="109" ht="15" customHeight="1">
      <c r="B109" s="310"/>
      <c r="C109" s="288" t="s">
        <v>777</v>
      </c>
      <c r="D109" s="288"/>
      <c r="E109" s="288"/>
      <c r="F109" s="309" t="s">
        <v>756</v>
      </c>
      <c r="G109" s="288"/>
      <c r="H109" s="288" t="s">
        <v>789</v>
      </c>
      <c r="I109" s="288" t="s">
        <v>752</v>
      </c>
      <c r="J109" s="288">
        <v>50</v>
      </c>
      <c r="K109" s="301"/>
    </row>
    <row r="110" ht="15" customHeight="1">
      <c r="B110" s="310"/>
      <c r="C110" s="288" t="s">
        <v>775</v>
      </c>
      <c r="D110" s="288"/>
      <c r="E110" s="288"/>
      <c r="F110" s="309" t="s">
        <v>756</v>
      </c>
      <c r="G110" s="288"/>
      <c r="H110" s="288" t="s">
        <v>789</v>
      </c>
      <c r="I110" s="288" t="s">
        <v>752</v>
      </c>
      <c r="J110" s="288">
        <v>50</v>
      </c>
      <c r="K110" s="301"/>
    </row>
    <row r="111" ht="15" customHeight="1">
      <c r="B111" s="310"/>
      <c r="C111" s="288" t="s">
        <v>54</v>
      </c>
      <c r="D111" s="288"/>
      <c r="E111" s="288"/>
      <c r="F111" s="309" t="s">
        <v>750</v>
      </c>
      <c r="G111" s="288"/>
      <c r="H111" s="288" t="s">
        <v>790</v>
      </c>
      <c r="I111" s="288" t="s">
        <v>752</v>
      </c>
      <c r="J111" s="288">
        <v>20</v>
      </c>
      <c r="K111" s="301"/>
    </row>
    <row r="112" ht="15" customHeight="1">
      <c r="B112" s="310"/>
      <c r="C112" s="288" t="s">
        <v>791</v>
      </c>
      <c r="D112" s="288"/>
      <c r="E112" s="288"/>
      <c r="F112" s="309" t="s">
        <v>750</v>
      </c>
      <c r="G112" s="288"/>
      <c r="H112" s="288" t="s">
        <v>792</v>
      </c>
      <c r="I112" s="288" t="s">
        <v>752</v>
      </c>
      <c r="J112" s="288">
        <v>120</v>
      </c>
      <c r="K112" s="301"/>
    </row>
    <row r="113" ht="15" customHeight="1">
      <c r="B113" s="310"/>
      <c r="C113" s="288" t="s">
        <v>39</v>
      </c>
      <c r="D113" s="288"/>
      <c r="E113" s="288"/>
      <c r="F113" s="309" t="s">
        <v>750</v>
      </c>
      <c r="G113" s="288"/>
      <c r="H113" s="288" t="s">
        <v>793</v>
      </c>
      <c r="I113" s="288" t="s">
        <v>784</v>
      </c>
      <c r="J113" s="288"/>
      <c r="K113" s="301"/>
    </row>
    <row r="114" ht="15" customHeight="1">
      <c r="B114" s="310"/>
      <c r="C114" s="288" t="s">
        <v>49</v>
      </c>
      <c r="D114" s="288"/>
      <c r="E114" s="288"/>
      <c r="F114" s="309" t="s">
        <v>750</v>
      </c>
      <c r="G114" s="288"/>
      <c r="H114" s="288" t="s">
        <v>794</v>
      </c>
      <c r="I114" s="288" t="s">
        <v>784</v>
      </c>
      <c r="J114" s="288"/>
      <c r="K114" s="301"/>
    </row>
    <row r="115" ht="15" customHeight="1">
      <c r="B115" s="310"/>
      <c r="C115" s="288" t="s">
        <v>58</v>
      </c>
      <c r="D115" s="288"/>
      <c r="E115" s="288"/>
      <c r="F115" s="309" t="s">
        <v>750</v>
      </c>
      <c r="G115" s="288"/>
      <c r="H115" s="288" t="s">
        <v>795</v>
      </c>
      <c r="I115" s="288" t="s">
        <v>796</v>
      </c>
      <c r="J115" s="288"/>
      <c r="K115" s="301"/>
    </row>
    <row r="116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ht="18.75" customHeight="1">
      <c r="B117" s="320"/>
      <c r="C117" s="284"/>
      <c r="D117" s="284"/>
      <c r="E117" s="284"/>
      <c r="F117" s="321"/>
      <c r="G117" s="284"/>
      <c r="H117" s="284"/>
      <c r="I117" s="284"/>
      <c r="J117" s="284"/>
      <c r="K117" s="320"/>
    </row>
    <row r="118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ht="45" customHeight="1">
      <c r="B120" s="325"/>
      <c r="C120" s="278" t="s">
        <v>797</v>
      </c>
      <c r="D120" s="278"/>
      <c r="E120" s="278"/>
      <c r="F120" s="278"/>
      <c r="G120" s="278"/>
      <c r="H120" s="278"/>
      <c r="I120" s="278"/>
      <c r="J120" s="278"/>
      <c r="K120" s="326"/>
    </row>
    <row r="121" ht="17.25" customHeight="1">
      <c r="B121" s="327"/>
      <c r="C121" s="302" t="s">
        <v>744</v>
      </c>
      <c r="D121" s="302"/>
      <c r="E121" s="302"/>
      <c r="F121" s="302" t="s">
        <v>745</v>
      </c>
      <c r="G121" s="303"/>
      <c r="H121" s="302" t="s">
        <v>106</v>
      </c>
      <c r="I121" s="302" t="s">
        <v>58</v>
      </c>
      <c r="J121" s="302" t="s">
        <v>746</v>
      </c>
      <c r="K121" s="328"/>
    </row>
    <row r="122" ht="17.25" customHeight="1">
      <c r="B122" s="327"/>
      <c r="C122" s="304" t="s">
        <v>747</v>
      </c>
      <c r="D122" s="304"/>
      <c r="E122" s="304"/>
      <c r="F122" s="305" t="s">
        <v>748</v>
      </c>
      <c r="G122" s="306"/>
      <c r="H122" s="304"/>
      <c r="I122" s="304"/>
      <c r="J122" s="304" t="s">
        <v>749</v>
      </c>
      <c r="K122" s="328"/>
    </row>
    <row r="123" ht="5.25" customHeight="1">
      <c r="B123" s="329"/>
      <c r="C123" s="307"/>
      <c r="D123" s="307"/>
      <c r="E123" s="307"/>
      <c r="F123" s="307"/>
      <c r="G123" s="288"/>
      <c r="H123" s="307"/>
      <c r="I123" s="307"/>
      <c r="J123" s="307"/>
      <c r="K123" s="330"/>
    </row>
    <row r="124" ht="15" customHeight="1">
      <c r="B124" s="329"/>
      <c r="C124" s="288" t="s">
        <v>753</v>
      </c>
      <c r="D124" s="307"/>
      <c r="E124" s="307"/>
      <c r="F124" s="309" t="s">
        <v>750</v>
      </c>
      <c r="G124" s="288"/>
      <c r="H124" s="288" t="s">
        <v>789</v>
      </c>
      <c r="I124" s="288" t="s">
        <v>752</v>
      </c>
      <c r="J124" s="288">
        <v>120</v>
      </c>
      <c r="K124" s="331"/>
    </row>
    <row r="125" ht="15" customHeight="1">
      <c r="B125" s="329"/>
      <c r="C125" s="288" t="s">
        <v>798</v>
      </c>
      <c r="D125" s="288"/>
      <c r="E125" s="288"/>
      <c r="F125" s="309" t="s">
        <v>750</v>
      </c>
      <c r="G125" s="288"/>
      <c r="H125" s="288" t="s">
        <v>799</v>
      </c>
      <c r="I125" s="288" t="s">
        <v>752</v>
      </c>
      <c r="J125" s="288" t="s">
        <v>800</v>
      </c>
      <c r="K125" s="331"/>
    </row>
    <row r="126" ht="15" customHeight="1">
      <c r="B126" s="329"/>
      <c r="C126" s="288" t="s">
        <v>699</v>
      </c>
      <c r="D126" s="288"/>
      <c r="E126" s="288"/>
      <c r="F126" s="309" t="s">
        <v>750</v>
      </c>
      <c r="G126" s="288"/>
      <c r="H126" s="288" t="s">
        <v>801</v>
      </c>
      <c r="I126" s="288" t="s">
        <v>752</v>
      </c>
      <c r="J126" s="288" t="s">
        <v>800</v>
      </c>
      <c r="K126" s="331"/>
    </row>
    <row r="127" ht="15" customHeight="1">
      <c r="B127" s="329"/>
      <c r="C127" s="288" t="s">
        <v>761</v>
      </c>
      <c r="D127" s="288"/>
      <c r="E127" s="288"/>
      <c r="F127" s="309" t="s">
        <v>756</v>
      </c>
      <c r="G127" s="288"/>
      <c r="H127" s="288" t="s">
        <v>762</v>
      </c>
      <c r="I127" s="288" t="s">
        <v>752</v>
      </c>
      <c r="J127" s="288">
        <v>15</v>
      </c>
      <c r="K127" s="331"/>
    </row>
    <row r="128" ht="15" customHeight="1">
      <c r="B128" s="329"/>
      <c r="C128" s="311" t="s">
        <v>763</v>
      </c>
      <c r="D128" s="311"/>
      <c r="E128" s="311"/>
      <c r="F128" s="312" t="s">
        <v>756</v>
      </c>
      <c r="G128" s="311"/>
      <c r="H128" s="311" t="s">
        <v>764</v>
      </c>
      <c r="I128" s="311" t="s">
        <v>752</v>
      </c>
      <c r="J128" s="311">
        <v>15</v>
      </c>
      <c r="K128" s="331"/>
    </row>
    <row r="129" ht="15" customHeight="1">
      <c r="B129" s="329"/>
      <c r="C129" s="311" t="s">
        <v>765</v>
      </c>
      <c r="D129" s="311"/>
      <c r="E129" s="311"/>
      <c r="F129" s="312" t="s">
        <v>756</v>
      </c>
      <c r="G129" s="311"/>
      <c r="H129" s="311" t="s">
        <v>766</v>
      </c>
      <c r="I129" s="311" t="s">
        <v>752</v>
      </c>
      <c r="J129" s="311">
        <v>20</v>
      </c>
      <c r="K129" s="331"/>
    </row>
    <row r="130" ht="15" customHeight="1">
      <c r="B130" s="329"/>
      <c r="C130" s="311" t="s">
        <v>767</v>
      </c>
      <c r="D130" s="311"/>
      <c r="E130" s="311"/>
      <c r="F130" s="312" t="s">
        <v>756</v>
      </c>
      <c r="G130" s="311"/>
      <c r="H130" s="311" t="s">
        <v>768</v>
      </c>
      <c r="I130" s="311" t="s">
        <v>752</v>
      </c>
      <c r="J130" s="311">
        <v>20</v>
      </c>
      <c r="K130" s="331"/>
    </row>
    <row r="131" ht="15" customHeight="1">
      <c r="B131" s="329"/>
      <c r="C131" s="288" t="s">
        <v>755</v>
      </c>
      <c r="D131" s="288"/>
      <c r="E131" s="288"/>
      <c r="F131" s="309" t="s">
        <v>756</v>
      </c>
      <c r="G131" s="288"/>
      <c r="H131" s="288" t="s">
        <v>789</v>
      </c>
      <c r="I131" s="288" t="s">
        <v>752</v>
      </c>
      <c r="J131" s="288">
        <v>50</v>
      </c>
      <c r="K131" s="331"/>
    </row>
    <row r="132" ht="15" customHeight="1">
      <c r="B132" s="329"/>
      <c r="C132" s="288" t="s">
        <v>769</v>
      </c>
      <c r="D132" s="288"/>
      <c r="E132" s="288"/>
      <c r="F132" s="309" t="s">
        <v>756</v>
      </c>
      <c r="G132" s="288"/>
      <c r="H132" s="288" t="s">
        <v>789</v>
      </c>
      <c r="I132" s="288" t="s">
        <v>752</v>
      </c>
      <c r="J132" s="288">
        <v>50</v>
      </c>
      <c r="K132" s="331"/>
    </row>
    <row r="133" ht="15" customHeight="1">
      <c r="B133" s="329"/>
      <c r="C133" s="288" t="s">
        <v>775</v>
      </c>
      <c r="D133" s="288"/>
      <c r="E133" s="288"/>
      <c r="F133" s="309" t="s">
        <v>756</v>
      </c>
      <c r="G133" s="288"/>
      <c r="H133" s="288" t="s">
        <v>789</v>
      </c>
      <c r="I133" s="288" t="s">
        <v>752</v>
      </c>
      <c r="J133" s="288">
        <v>50</v>
      </c>
      <c r="K133" s="331"/>
    </row>
    <row r="134" ht="15" customHeight="1">
      <c r="B134" s="329"/>
      <c r="C134" s="288" t="s">
        <v>777</v>
      </c>
      <c r="D134" s="288"/>
      <c r="E134" s="288"/>
      <c r="F134" s="309" t="s">
        <v>756</v>
      </c>
      <c r="G134" s="288"/>
      <c r="H134" s="288" t="s">
        <v>789</v>
      </c>
      <c r="I134" s="288" t="s">
        <v>752</v>
      </c>
      <c r="J134" s="288">
        <v>50</v>
      </c>
      <c r="K134" s="331"/>
    </row>
    <row r="135" ht="15" customHeight="1">
      <c r="B135" s="329"/>
      <c r="C135" s="288" t="s">
        <v>111</v>
      </c>
      <c r="D135" s="288"/>
      <c r="E135" s="288"/>
      <c r="F135" s="309" t="s">
        <v>756</v>
      </c>
      <c r="G135" s="288"/>
      <c r="H135" s="288" t="s">
        <v>802</v>
      </c>
      <c r="I135" s="288" t="s">
        <v>752</v>
      </c>
      <c r="J135" s="288">
        <v>255</v>
      </c>
      <c r="K135" s="331"/>
    </row>
    <row r="136" ht="15" customHeight="1">
      <c r="B136" s="329"/>
      <c r="C136" s="288" t="s">
        <v>779</v>
      </c>
      <c r="D136" s="288"/>
      <c r="E136" s="288"/>
      <c r="F136" s="309" t="s">
        <v>750</v>
      </c>
      <c r="G136" s="288"/>
      <c r="H136" s="288" t="s">
        <v>803</v>
      </c>
      <c r="I136" s="288" t="s">
        <v>781</v>
      </c>
      <c r="J136" s="288"/>
      <c r="K136" s="331"/>
    </row>
    <row r="137" ht="15" customHeight="1">
      <c r="B137" s="329"/>
      <c r="C137" s="288" t="s">
        <v>782</v>
      </c>
      <c r="D137" s="288"/>
      <c r="E137" s="288"/>
      <c r="F137" s="309" t="s">
        <v>750</v>
      </c>
      <c r="G137" s="288"/>
      <c r="H137" s="288" t="s">
        <v>804</v>
      </c>
      <c r="I137" s="288" t="s">
        <v>784</v>
      </c>
      <c r="J137" s="288"/>
      <c r="K137" s="331"/>
    </row>
    <row r="138" ht="15" customHeight="1">
      <c r="B138" s="329"/>
      <c r="C138" s="288" t="s">
        <v>785</v>
      </c>
      <c r="D138" s="288"/>
      <c r="E138" s="288"/>
      <c r="F138" s="309" t="s">
        <v>750</v>
      </c>
      <c r="G138" s="288"/>
      <c r="H138" s="288" t="s">
        <v>785</v>
      </c>
      <c r="I138" s="288" t="s">
        <v>784</v>
      </c>
      <c r="J138" s="288"/>
      <c r="K138" s="331"/>
    </row>
    <row r="139" ht="15" customHeight="1">
      <c r="B139" s="329"/>
      <c r="C139" s="288" t="s">
        <v>39</v>
      </c>
      <c r="D139" s="288"/>
      <c r="E139" s="288"/>
      <c r="F139" s="309" t="s">
        <v>750</v>
      </c>
      <c r="G139" s="288"/>
      <c r="H139" s="288" t="s">
        <v>805</v>
      </c>
      <c r="I139" s="288" t="s">
        <v>784</v>
      </c>
      <c r="J139" s="288"/>
      <c r="K139" s="331"/>
    </row>
    <row r="140" ht="15" customHeight="1">
      <c r="B140" s="329"/>
      <c r="C140" s="288" t="s">
        <v>806</v>
      </c>
      <c r="D140" s="288"/>
      <c r="E140" s="288"/>
      <c r="F140" s="309" t="s">
        <v>750</v>
      </c>
      <c r="G140" s="288"/>
      <c r="H140" s="288" t="s">
        <v>807</v>
      </c>
      <c r="I140" s="288" t="s">
        <v>784</v>
      </c>
      <c r="J140" s="288"/>
      <c r="K140" s="331"/>
    </row>
    <row r="14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ht="18.75" customHeight="1">
      <c r="B142" s="284"/>
      <c r="C142" s="284"/>
      <c r="D142" s="284"/>
      <c r="E142" s="284"/>
      <c r="F142" s="321"/>
      <c r="G142" s="284"/>
      <c r="H142" s="284"/>
      <c r="I142" s="284"/>
      <c r="J142" s="284"/>
      <c r="K142" s="284"/>
    </row>
    <row r="143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ht="45" customHeight="1">
      <c r="B145" s="299"/>
      <c r="C145" s="300" t="s">
        <v>808</v>
      </c>
      <c r="D145" s="300"/>
      <c r="E145" s="300"/>
      <c r="F145" s="300"/>
      <c r="G145" s="300"/>
      <c r="H145" s="300"/>
      <c r="I145" s="300"/>
      <c r="J145" s="300"/>
      <c r="K145" s="301"/>
    </row>
    <row r="146" ht="17.25" customHeight="1">
      <c r="B146" s="299"/>
      <c r="C146" s="302" t="s">
        <v>744</v>
      </c>
      <c r="D146" s="302"/>
      <c r="E146" s="302"/>
      <c r="F146" s="302" t="s">
        <v>745</v>
      </c>
      <c r="G146" s="303"/>
      <c r="H146" s="302" t="s">
        <v>106</v>
      </c>
      <c r="I146" s="302" t="s">
        <v>58</v>
      </c>
      <c r="J146" s="302" t="s">
        <v>746</v>
      </c>
      <c r="K146" s="301"/>
    </row>
    <row r="147" ht="17.25" customHeight="1">
      <c r="B147" s="299"/>
      <c r="C147" s="304" t="s">
        <v>747</v>
      </c>
      <c r="D147" s="304"/>
      <c r="E147" s="304"/>
      <c r="F147" s="305" t="s">
        <v>748</v>
      </c>
      <c r="G147" s="306"/>
      <c r="H147" s="304"/>
      <c r="I147" s="304"/>
      <c r="J147" s="304" t="s">
        <v>749</v>
      </c>
      <c r="K147" s="301"/>
    </row>
    <row r="148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ht="15" customHeight="1">
      <c r="B149" s="310"/>
      <c r="C149" s="335" t="s">
        <v>753</v>
      </c>
      <c r="D149" s="288"/>
      <c r="E149" s="288"/>
      <c r="F149" s="336" t="s">
        <v>750</v>
      </c>
      <c r="G149" s="288"/>
      <c r="H149" s="335" t="s">
        <v>789</v>
      </c>
      <c r="I149" s="335" t="s">
        <v>752</v>
      </c>
      <c r="J149" s="335">
        <v>120</v>
      </c>
      <c r="K149" s="331"/>
    </row>
    <row r="150" ht="15" customHeight="1">
      <c r="B150" s="310"/>
      <c r="C150" s="335" t="s">
        <v>798</v>
      </c>
      <c r="D150" s="288"/>
      <c r="E150" s="288"/>
      <c r="F150" s="336" t="s">
        <v>750</v>
      </c>
      <c r="G150" s="288"/>
      <c r="H150" s="335" t="s">
        <v>809</v>
      </c>
      <c r="I150" s="335" t="s">
        <v>752</v>
      </c>
      <c r="J150" s="335" t="s">
        <v>800</v>
      </c>
      <c r="K150" s="331"/>
    </row>
    <row r="151" ht="15" customHeight="1">
      <c r="B151" s="310"/>
      <c r="C151" s="335" t="s">
        <v>699</v>
      </c>
      <c r="D151" s="288"/>
      <c r="E151" s="288"/>
      <c r="F151" s="336" t="s">
        <v>750</v>
      </c>
      <c r="G151" s="288"/>
      <c r="H151" s="335" t="s">
        <v>810</v>
      </c>
      <c r="I151" s="335" t="s">
        <v>752</v>
      </c>
      <c r="J151" s="335" t="s">
        <v>800</v>
      </c>
      <c r="K151" s="331"/>
    </row>
    <row r="152" ht="15" customHeight="1">
      <c r="B152" s="310"/>
      <c r="C152" s="335" t="s">
        <v>755</v>
      </c>
      <c r="D152" s="288"/>
      <c r="E152" s="288"/>
      <c r="F152" s="336" t="s">
        <v>756</v>
      </c>
      <c r="G152" s="288"/>
      <c r="H152" s="335" t="s">
        <v>789</v>
      </c>
      <c r="I152" s="335" t="s">
        <v>752</v>
      </c>
      <c r="J152" s="335">
        <v>50</v>
      </c>
      <c r="K152" s="331"/>
    </row>
    <row r="153" ht="15" customHeight="1">
      <c r="B153" s="310"/>
      <c r="C153" s="335" t="s">
        <v>758</v>
      </c>
      <c r="D153" s="288"/>
      <c r="E153" s="288"/>
      <c r="F153" s="336" t="s">
        <v>750</v>
      </c>
      <c r="G153" s="288"/>
      <c r="H153" s="335" t="s">
        <v>789</v>
      </c>
      <c r="I153" s="335" t="s">
        <v>760</v>
      </c>
      <c r="J153" s="335"/>
      <c r="K153" s="331"/>
    </row>
    <row r="154" ht="15" customHeight="1">
      <c r="B154" s="310"/>
      <c r="C154" s="335" t="s">
        <v>769</v>
      </c>
      <c r="D154" s="288"/>
      <c r="E154" s="288"/>
      <c r="F154" s="336" t="s">
        <v>756</v>
      </c>
      <c r="G154" s="288"/>
      <c r="H154" s="335" t="s">
        <v>789</v>
      </c>
      <c r="I154" s="335" t="s">
        <v>752</v>
      </c>
      <c r="J154" s="335">
        <v>50</v>
      </c>
      <c r="K154" s="331"/>
    </row>
    <row r="155" ht="15" customHeight="1">
      <c r="B155" s="310"/>
      <c r="C155" s="335" t="s">
        <v>777</v>
      </c>
      <c r="D155" s="288"/>
      <c r="E155" s="288"/>
      <c r="F155" s="336" t="s">
        <v>756</v>
      </c>
      <c r="G155" s="288"/>
      <c r="H155" s="335" t="s">
        <v>789</v>
      </c>
      <c r="I155" s="335" t="s">
        <v>752</v>
      </c>
      <c r="J155" s="335">
        <v>50</v>
      </c>
      <c r="K155" s="331"/>
    </row>
    <row r="156" ht="15" customHeight="1">
      <c r="B156" s="310"/>
      <c r="C156" s="335" t="s">
        <v>775</v>
      </c>
      <c r="D156" s="288"/>
      <c r="E156" s="288"/>
      <c r="F156" s="336" t="s">
        <v>756</v>
      </c>
      <c r="G156" s="288"/>
      <c r="H156" s="335" t="s">
        <v>789</v>
      </c>
      <c r="I156" s="335" t="s">
        <v>752</v>
      </c>
      <c r="J156" s="335">
        <v>50</v>
      </c>
      <c r="K156" s="331"/>
    </row>
    <row r="157" ht="15" customHeight="1">
      <c r="B157" s="310"/>
      <c r="C157" s="335" t="s">
        <v>99</v>
      </c>
      <c r="D157" s="288"/>
      <c r="E157" s="288"/>
      <c r="F157" s="336" t="s">
        <v>750</v>
      </c>
      <c r="G157" s="288"/>
      <c r="H157" s="335" t="s">
        <v>811</v>
      </c>
      <c r="I157" s="335" t="s">
        <v>752</v>
      </c>
      <c r="J157" s="335" t="s">
        <v>812</v>
      </c>
      <c r="K157" s="331"/>
    </row>
    <row r="158" ht="15" customHeight="1">
      <c r="B158" s="310"/>
      <c r="C158" s="335" t="s">
        <v>813</v>
      </c>
      <c r="D158" s="288"/>
      <c r="E158" s="288"/>
      <c r="F158" s="336" t="s">
        <v>750</v>
      </c>
      <c r="G158" s="288"/>
      <c r="H158" s="335" t="s">
        <v>814</v>
      </c>
      <c r="I158" s="335" t="s">
        <v>784</v>
      </c>
      <c r="J158" s="335"/>
      <c r="K158" s="331"/>
    </row>
    <row r="159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ht="18.75" customHeight="1">
      <c r="B160" s="284"/>
      <c r="C160" s="288"/>
      <c r="D160" s="288"/>
      <c r="E160" s="288"/>
      <c r="F160" s="309"/>
      <c r="G160" s="288"/>
      <c r="H160" s="288"/>
      <c r="I160" s="288"/>
      <c r="J160" s="288"/>
      <c r="K160" s="284"/>
    </row>
    <row r="16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ht="7.5" customHeight="1">
      <c r="B162" s="274"/>
      <c r="C162" s="275"/>
      <c r="D162" s="275"/>
      <c r="E162" s="275"/>
      <c r="F162" s="275"/>
      <c r="G162" s="275"/>
      <c r="H162" s="275"/>
      <c r="I162" s="275"/>
      <c r="J162" s="275"/>
      <c r="K162" s="276"/>
    </row>
    <row r="163" ht="45" customHeight="1">
      <c r="B163" s="277"/>
      <c r="C163" s="278" t="s">
        <v>815</v>
      </c>
      <c r="D163" s="278"/>
      <c r="E163" s="278"/>
      <c r="F163" s="278"/>
      <c r="G163" s="278"/>
      <c r="H163" s="278"/>
      <c r="I163" s="278"/>
      <c r="J163" s="278"/>
      <c r="K163" s="279"/>
    </row>
    <row r="164" ht="17.25" customHeight="1">
      <c r="B164" s="277"/>
      <c r="C164" s="302" t="s">
        <v>744</v>
      </c>
      <c r="D164" s="302"/>
      <c r="E164" s="302"/>
      <c r="F164" s="302" t="s">
        <v>745</v>
      </c>
      <c r="G164" s="339"/>
      <c r="H164" s="340" t="s">
        <v>106</v>
      </c>
      <c r="I164" s="340" t="s">
        <v>58</v>
      </c>
      <c r="J164" s="302" t="s">
        <v>746</v>
      </c>
      <c r="K164" s="279"/>
    </row>
    <row r="165" ht="17.25" customHeight="1">
      <c r="B165" s="280"/>
      <c r="C165" s="304" t="s">
        <v>747</v>
      </c>
      <c r="D165" s="304"/>
      <c r="E165" s="304"/>
      <c r="F165" s="305" t="s">
        <v>748</v>
      </c>
      <c r="G165" s="341"/>
      <c r="H165" s="342"/>
      <c r="I165" s="342"/>
      <c r="J165" s="304" t="s">
        <v>749</v>
      </c>
      <c r="K165" s="282"/>
    </row>
    <row r="166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ht="15" customHeight="1">
      <c r="B167" s="310"/>
      <c r="C167" s="288" t="s">
        <v>753</v>
      </c>
      <c r="D167" s="288"/>
      <c r="E167" s="288"/>
      <c r="F167" s="309" t="s">
        <v>750</v>
      </c>
      <c r="G167" s="288"/>
      <c r="H167" s="288" t="s">
        <v>789</v>
      </c>
      <c r="I167" s="288" t="s">
        <v>752</v>
      </c>
      <c r="J167" s="288">
        <v>120</v>
      </c>
      <c r="K167" s="331"/>
    </row>
    <row r="168" ht="15" customHeight="1">
      <c r="B168" s="310"/>
      <c r="C168" s="288" t="s">
        <v>798</v>
      </c>
      <c r="D168" s="288"/>
      <c r="E168" s="288"/>
      <c r="F168" s="309" t="s">
        <v>750</v>
      </c>
      <c r="G168" s="288"/>
      <c r="H168" s="288" t="s">
        <v>799</v>
      </c>
      <c r="I168" s="288" t="s">
        <v>752</v>
      </c>
      <c r="J168" s="288" t="s">
        <v>800</v>
      </c>
      <c r="K168" s="331"/>
    </row>
    <row r="169" ht="15" customHeight="1">
      <c r="B169" s="310"/>
      <c r="C169" s="288" t="s">
        <v>699</v>
      </c>
      <c r="D169" s="288"/>
      <c r="E169" s="288"/>
      <c r="F169" s="309" t="s">
        <v>750</v>
      </c>
      <c r="G169" s="288"/>
      <c r="H169" s="288" t="s">
        <v>816</v>
      </c>
      <c r="I169" s="288" t="s">
        <v>752</v>
      </c>
      <c r="J169" s="288" t="s">
        <v>800</v>
      </c>
      <c r="K169" s="331"/>
    </row>
    <row r="170" ht="15" customHeight="1">
      <c r="B170" s="310"/>
      <c r="C170" s="288" t="s">
        <v>755</v>
      </c>
      <c r="D170" s="288"/>
      <c r="E170" s="288"/>
      <c r="F170" s="309" t="s">
        <v>756</v>
      </c>
      <c r="G170" s="288"/>
      <c r="H170" s="288" t="s">
        <v>816</v>
      </c>
      <c r="I170" s="288" t="s">
        <v>752</v>
      </c>
      <c r="J170" s="288">
        <v>50</v>
      </c>
      <c r="K170" s="331"/>
    </row>
    <row r="171" ht="15" customHeight="1">
      <c r="B171" s="310"/>
      <c r="C171" s="288" t="s">
        <v>758</v>
      </c>
      <c r="D171" s="288"/>
      <c r="E171" s="288"/>
      <c r="F171" s="309" t="s">
        <v>750</v>
      </c>
      <c r="G171" s="288"/>
      <c r="H171" s="288" t="s">
        <v>816</v>
      </c>
      <c r="I171" s="288" t="s">
        <v>760</v>
      </c>
      <c r="J171" s="288"/>
      <c r="K171" s="331"/>
    </row>
    <row r="172" ht="15" customHeight="1">
      <c r="B172" s="310"/>
      <c r="C172" s="288" t="s">
        <v>769</v>
      </c>
      <c r="D172" s="288"/>
      <c r="E172" s="288"/>
      <c r="F172" s="309" t="s">
        <v>756</v>
      </c>
      <c r="G172" s="288"/>
      <c r="H172" s="288" t="s">
        <v>816</v>
      </c>
      <c r="I172" s="288" t="s">
        <v>752</v>
      </c>
      <c r="J172" s="288">
        <v>50</v>
      </c>
      <c r="K172" s="331"/>
    </row>
    <row r="173" ht="15" customHeight="1">
      <c r="B173" s="310"/>
      <c r="C173" s="288" t="s">
        <v>777</v>
      </c>
      <c r="D173" s="288"/>
      <c r="E173" s="288"/>
      <c r="F173" s="309" t="s">
        <v>756</v>
      </c>
      <c r="G173" s="288"/>
      <c r="H173" s="288" t="s">
        <v>816</v>
      </c>
      <c r="I173" s="288" t="s">
        <v>752</v>
      </c>
      <c r="J173" s="288">
        <v>50</v>
      </c>
      <c r="K173" s="331"/>
    </row>
    <row r="174" ht="15" customHeight="1">
      <c r="B174" s="310"/>
      <c r="C174" s="288" t="s">
        <v>775</v>
      </c>
      <c r="D174" s="288"/>
      <c r="E174" s="288"/>
      <c r="F174" s="309" t="s">
        <v>756</v>
      </c>
      <c r="G174" s="288"/>
      <c r="H174" s="288" t="s">
        <v>816</v>
      </c>
      <c r="I174" s="288" t="s">
        <v>752</v>
      </c>
      <c r="J174" s="288">
        <v>50</v>
      </c>
      <c r="K174" s="331"/>
    </row>
    <row r="175" ht="15" customHeight="1">
      <c r="B175" s="310"/>
      <c r="C175" s="288" t="s">
        <v>105</v>
      </c>
      <c r="D175" s="288"/>
      <c r="E175" s="288"/>
      <c r="F175" s="309" t="s">
        <v>750</v>
      </c>
      <c r="G175" s="288"/>
      <c r="H175" s="288" t="s">
        <v>817</v>
      </c>
      <c r="I175" s="288" t="s">
        <v>818</v>
      </c>
      <c r="J175" s="288"/>
      <c r="K175" s="331"/>
    </row>
    <row r="176" ht="15" customHeight="1">
      <c r="B176" s="310"/>
      <c r="C176" s="288" t="s">
        <v>58</v>
      </c>
      <c r="D176" s="288"/>
      <c r="E176" s="288"/>
      <c r="F176" s="309" t="s">
        <v>750</v>
      </c>
      <c r="G176" s="288"/>
      <c r="H176" s="288" t="s">
        <v>819</v>
      </c>
      <c r="I176" s="288" t="s">
        <v>820</v>
      </c>
      <c r="J176" s="288">
        <v>1</v>
      </c>
      <c r="K176" s="331"/>
    </row>
    <row r="177" ht="15" customHeight="1">
      <c r="B177" s="310"/>
      <c r="C177" s="288" t="s">
        <v>54</v>
      </c>
      <c r="D177" s="288"/>
      <c r="E177" s="288"/>
      <c r="F177" s="309" t="s">
        <v>750</v>
      </c>
      <c r="G177" s="288"/>
      <c r="H177" s="288" t="s">
        <v>821</v>
      </c>
      <c r="I177" s="288" t="s">
        <v>752</v>
      </c>
      <c r="J177" s="288">
        <v>20</v>
      </c>
      <c r="K177" s="331"/>
    </row>
    <row r="178" ht="15" customHeight="1">
      <c r="B178" s="310"/>
      <c r="C178" s="288" t="s">
        <v>106</v>
      </c>
      <c r="D178" s="288"/>
      <c r="E178" s="288"/>
      <c r="F178" s="309" t="s">
        <v>750</v>
      </c>
      <c r="G178" s="288"/>
      <c r="H178" s="288" t="s">
        <v>822</v>
      </c>
      <c r="I178" s="288" t="s">
        <v>752</v>
      </c>
      <c r="J178" s="288">
        <v>255</v>
      </c>
      <c r="K178" s="331"/>
    </row>
    <row r="179" ht="15" customHeight="1">
      <c r="B179" s="310"/>
      <c r="C179" s="288" t="s">
        <v>107</v>
      </c>
      <c r="D179" s="288"/>
      <c r="E179" s="288"/>
      <c r="F179" s="309" t="s">
        <v>750</v>
      </c>
      <c r="G179" s="288"/>
      <c r="H179" s="288" t="s">
        <v>715</v>
      </c>
      <c r="I179" s="288" t="s">
        <v>752</v>
      </c>
      <c r="J179" s="288">
        <v>10</v>
      </c>
      <c r="K179" s="331"/>
    </row>
    <row r="180" ht="15" customHeight="1">
      <c r="B180" s="310"/>
      <c r="C180" s="288" t="s">
        <v>108</v>
      </c>
      <c r="D180" s="288"/>
      <c r="E180" s="288"/>
      <c r="F180" s="309" t="s">
        <v>750</v>
      </c>
      <c r="G180" s="288"/>
      <c r="H180" s="288" t="s">
        <v>823</v>
      </c>
      <c r="I180" s="288" t="s">
        <v>784</v>
      </c>
      <c r="J180" s="288"/>
      <c r="K180" s="331"/>
    </row>
    <row r="181" ht="15" customHeight="1">
      <c r="B181" s="310"/>
      <c r="C181" s="288" t="s">
        <v>824</v>
      </c>
      <c r="D181" s="288"/>
      <c r="E181" s="288"/>
      <c r="F181" s="309" t="s">
        <v>750</v>
      </c>
      <c r="G181" s="288"/>
      <c r="H181" s="288" t="s">
        <v>825</v>
      </c>
      <c r="I181" s="288" t="s">
        <v>784</v>
      </c>
      <c r="J181" s="288"/>
      <c r="K181" s="331"/>
    </row>
    <row r="182" ht="15" customHeight="1">
      <c r="B182" s="310"/>
      <c r="C182" s="288" t="s">
        <v>813</v>
      </c>
      <c r="D182" s="288"/>
      <c r="E182" s="288"/>
      <c r="F182" s="309" t="s">
        <v>750</v>
      </c>
      <c r="G182" s="288"/>
      <c r="H182" s="288" t="s">
        <v>826</v>
      </c>
      <c r="I182" s="288" t="s">
        <v>784</v>
      </c>
      <c r="J182" s="288"/>
      <c r="K182" s="331"/>
    </row>
    <row r="183" ht="15" customHeight="1">
      <c r="B183" s="310"/>
      <c r="C183" s="288" t="s">
        <v>110</v>
      </c>
      <c r="D183" s="288"/>
      <c r="E183" s="288"/>
      <c r="F183" s="309" t="s">
        <v>756</v>
      </c>
      <c r="G183" s="288"/>
      <c r="H183" s="288" t="s">
        <v>827</v>
      </c>
      <c r="I183" s="288" t="s">
        <v>752</v>
      </c>
      <c r="J183" s="288">
        <v>50</v>
      </c>
      <c r="K183" s="331"/>
    </row>
    <row r="184" ht="15" customHeight="1">
      <c r="B184" s="310"/>
      <c r="C184" s="288" t="s">
        <v>828</v>
      </c>
      <c r="D184" s="288"/>
      <c r="E184" s="288"/>
      <c r="F184" s="309" t="s">
        <v>756</v>
      </c>
      <c r="G184" s="288"/>
      <c r="H184" s="288" t="s">
        <v>829</v>
      </c>
      <c r="I184" s="288" t="s">
        <v>830</v>
      </c>
      <c r="J184" s="288"/>
      <c r="K184" s="331"/>
    </row>
    <row r="185" ht="15" customHeight="1">
      <c r="B185" s="310"/>
      <c r="C185" s="288" t="s">
        <v>831</v>
      </c>
      <c r="D185" s="288"/>
      <c r="E185" s="288"/>
      <c r="F185" s="309" t="s">
        <v>756</v>
      </c>
      <c r="G185" s="288"/>
      <c r="H185" s="288" t="s">
        <v>832</v>
      </c>
      <c r="I185" s="288" t="s">
        <v>830</v>
      </c>
      <c r="J185" s="288"/>
      <c r="K185" s="331"/>
    </row>
    <row r="186" ht="15" customHeight="1">
      <c r="B186" s="310"/>
      <c r="C186" s="288" t="s">
        <v>833</v>
      </c>
      <c r="D186" s="288"/>
      <c r="E186" s="288"/>
      <c r="F186" s="309" t="s">
        <v>756</v>
      </c>
      <c r="G186" s="288"/>
      <c r="H186" s="288" t="s">
        <v>834</v>
      </c>
      <c r="I186" s="288" t="s">
        <v>830</v>
      </c>
      <c r="J186" s="288"/>
      <c r="K186" s="331"/>
    </row>
    <row r="187" ht="15" customHeight="1">
      <c r="B187" s="310"/>
      <c r="C187" s="343" t="s">
        <v>835</v>
      </c>
      <c r="D187" s="288"/>
      <c r="E187" s="288"/>
      <c r="F187" s="309" t="s">
        <v>756</v>
      </c>
      <c r="G187" s="288"/>
      <c r="H187" s="288" t="s">
        <v>836</v>
      </c>
      <c r="I187" s="288" t="s">
        <v>837</v>
      </c>
      <c r="J187" s="344" t="s">
        <v>838</v>
      </c>
      <c r="K187" s="331"/>
    </row>
    <row r="188" ht="15" customHeight="1">
      <c r="B188" s="310"/>
      <c r="C188" s="294" t="s">
        <v>43</v>
      </c>
      <c r="D188" s="288"/>
      <c r="E188" s="288"/>
      <c r="F188" s="309" t="s">
        <v>750</v>
      </c>
      <c r="G188" s="288"/>
      <c r="H188" s="284" t="s">
        <v>839</v>
      </c>
      <c r="I188" s="288" t="s">
        <v>840</v>
      </c>
      <c r="J188" s="288"/>
      <c r="K188" s="331"/>
    </row>
    <row r="189" ht="15" customHeight="1">
      <c r="B189" s="310"/>
      <c r="C189" s="294" t="s">
        <v>841</v>
      </c>
      <c r="D189" s="288"/>
      <c r="E189" s="288"/>
      <c r="F189" s="309" t="s">
        <v>750</v>
      </c>
      <c r="G189" s="288"/>
      <c r="H189" s="288" t="s">
        <v>842</v>
      </c>
      <c r="I189" s="288" t="s">
        <v>784</v>
      </c>
      <c r="J189" s="288"/>
      <c r="K189" s="331"/>
    </row>
    <row r="190" ht="15" customHeight="1">
      <c r="B190" s="310"/>
      <c r="C190" s="294" t="s">
        <v>843</v>
      </c>
      <c r="D190" s="288"/>
      <c r="E190" s="288"/>
      <c r="F190" s="309" t="s">
        <v>750</v>
      </c>
      <c r="G190" s="288"/>
      <c r="H190" s="288" t="s">
        <v>844</v>
      </c>
      <c r="I190" s="288" t="s">
        <v>784</v>
      </c>
      <c r="J190" s="288"/>
      <c r="K190" s="331"/>
    </row>
    <row r="191" ht="15" customHeight="1">
      <c r="B191" s="310"/>
      <c r="C191" s="294" t="s">
        <v>845</v>
      </c>
      <c r="D191" s="288"/>
      <c r="E191" s="288"/>
      <c r="F191" s="309" t="s">
        <v>756</v>
      </c>
      <c r="G191" s="288"/>
      <c r="H191" s="288" t="s">
        <v>846</v>
      </c>
      <c r="I191" s="288" t="s">
        <v>784</v>
      </c>
      <c r="J191" s="288"/>
      <c r="K191" s="331"/>
    </row>
    <row r="192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ht="18.75" customHeight="1">
      <c r="B193" s="284"/>
      <c r="C193" s="288"/>
      <c r="D193" s="288"/>
      <c r="E193" s="288"/>
      <c r="F193" s="309"/>
      <c r="G193" s="288"/>
      <c r="H193" s="288"/>
      <c r="I193" s="288"/>
      <c r="J193" s="288"/>
      <c r="K193" s="284"/>
    </row>
    <row r="194" ht="18.75" customHeight="1">
      <c r="B194" s="284"/>
      <c r="C194" s="288"/>
      <c r="D194" s="288"/>
      <c r="E194" s="288"/>
      <c r="F194" s="309"/>
      <c r="G194" s="288"/>
      <c r="H194" s="288"/>
      <c r="I194" s="288"/>
      <c r="J194" s="288"/>
      <c r="K194" s="284"/>
    </row>
    <row r="195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ht="13.5">
      <c r="B196" s="274"/>
      <c r="C196" s="275"/>
      <c r="D196" s="275"/>
      <c r="E196" s="275"/>
      <c r="F196" s="275"/>
      <c r="G196" s="275"/>
      <c r="H196" s="275"/>
      <c r="I196" s="275"/>
      <c r="J196" s="275"/>
      <c r="K196" s="276"/>
    </row>
    <row r="197" ht="21">
      <c r="B197" s="277"/>
      <c r="C197" s="278" t="s">
        <v>847</v>
      </c>
      <c r="D197" s="278"/>
      <c r="E197" s="278"/>
      <c r="F197" s="278"/>
      <c r="G197" s="278"/>
      <c r="H197" s="278"/>
      <c r="I197" s="278"/>
      <c r="J197" s="278"/>
      <c r="K197" s="279"/>
    </row>
    <row r="198" ht="25.5" customHeight="1">
      <c r="B198" s="277"/>
      <c r="C198" s="346" t="s">
        <v>848</v>
      </c>
      <c r="D198" s="346"/>
      <c r="E198" s="346"/>
      <c r="F198" s="346" t="s">
        <v>849</v>
      </c>
      <c r="G198" s="347"/>
      <c r="H198" s="346" t="s">
        <v>850</v>
      </c>
      <c r="I198" s="346"/>
      <c r="J198" s="346"/>
      <c r="K198" s="279"/>
    </row>
    <row r="199" ht="5.25" customHeight="1">
      <c r="B199" s="310"/>
      <c r="C199" s="307"/>
      <c r="D199" s="307"/>
      <c r="E199" s="307"/>
      <c r="F199" s="307"/>
      <c r="G199" s="288"/>
      <c r="H199" s="307"/>
      <c r="I199" s="307"/>
      <c r="J199" s="307"/>
      <c r="K199" s="331"/>
    </row>
    <row r="200" ht="15" customHeight="1">
      <c r="B200" s="310"/>
      <c r="C200" s="288" t="s">
        <v>840</v>
      </c>
      <c r="D200" s="288"/>
      <c r="E200" s="288"/>
      <c r="F200" s="309" t="s">
        <v>44</v>
      </c>
      <c r="G200" s="288"/>
      <c r="H200" s="288" t="s">
        <v>851</v>
      </c>
      <c r="I200" s="288"/>
      <c r="J200" s="288"/>
      <c r="K200" s="331"/>
    </row>
    <row r="201" ht="15" customHeight="1">
      <c r="B201" s="310"/>
      <c r="C201" s="316"/>
      <c r="D201" s="288"/>
      <c r="E201" s="288"/>
      <c r="F201" s="309" t="s">
        <v>45</v>
      </c>
      <c r="G201" s="288"/>
      <c r="H201" s="288" t="s">
        <v>852</v>
      </c>
      <c r="I201" s="288"/>
      <c r="J201" s="288"/>
      <c r="K201" s="331"/>
    </row>
    <row r="202" ht="15" customHeight="1">
      <c r="B202" s="310"/>
      <c r="C202" s="316"/>
      <c r="D202" s="288"/>
      <c r="E202" s="288"/>
      <c r="F202" s="309" t="s">
        <v>48</v>
      </c>
      <c r="G202" s="288"/>
      <c r="H202" s="288" t="s">
        <v>853</v>
      </c>
      <c r="I202" s="288"/>
      <c r="J202" s="288"/>
      <c r="K202" s="331"/>
    </row>
    <row r="203" ht="15" customHeight="1">
      <c r="B203" s="310"/>
      <c r="C203" s="288"/>
      <c r="D203" s="288"/>
      <c r="E203" s="288"/>
      <c r="F203" s="309" t="s">
        <v>46</v>
      </c>
      <c r="G203" s="288"/>
      <c r="H203" s="288" t="s">
        <v>854</v>
      </c>
      <c r="I203" s="288"/>
      <c r="J203" s="288"/>
      <c r="K203" s="331"/>
    </row>
    <row r="204" ht="15" customHeight="1">
      <c r="B204" s="310"/>
      <c r="C204" s="288"/>
      <c r="D204" s="288"/>
      <c r="E204" s="288"/>
      <c r="F204" s="309" t="s">
        <v>47</v>
      </c>
      <c r="G204" s="288"/>
      <c r="H204" s="288" t="s">
        <v>855</v>
      </c>
      <c r="I204" s="288"/>
      <c r="J204" s="288"/>
      <c r="K204" s="331"/>
    </row>
    <row r="205" ht="15" customHeight="1">
      <c r="B205" s="310"/>
      <c r="C205" s="288"/>
      <c r="D205" s="288"/>
      <c r="E205" s="288"/>
      <c r="F205" s="309"/>
      <c r="G205" s="288"/>
      <c r="H205" s="288"/>
      <c r="I205" s="288"/>
      <c r="J205" s="288"/>
      <c r="K205" s="331"/>
    </row>
    <row r="206" ht="15" customHeight="1">
      <c r="B206" s="310"/>
      <c r="C206" s="288" t="s">
        <v>796</v>
      </c>
      <c r="D206" s="288"/>
      <c r="E206" s="288"/>
      <c r="F206" s="309" t="s">
        <v>80</v>
      </c>
      <c r="G206" s="288"/>
      <c r="H206" s="288" t="s">
        <v>856</v>
      </c>
      <c r="I206" s="288"/>
      <c r="J206" s="288"/>
      <c r="K206" s="331"/>
    </row>
    <row r="207" ht="15" customHeight="1">
      <c r="B207" s="310"/>
      <c r="C207" s="316"/>
      <c r="D207" s="288"/>
      <c r="E207" s="288"/>
      <c r="F207" s="309" t="s">
        <v>693</v>
      </c>
      <c r="G207" s="288"/>
      <c r="H207" s="288" t="s">
        <v>694</v>
      </c>
      <c r="I207" s="288"/>
      <c r="J207" s="288"/>
      <c r="K207" s="331"/>
    </row>
    <row r="208" ht="15" customHeight="1">
      <c r="B208" s="310"/>
      <c r="C208" s="288"/>
      <c r="D208" s="288"/>
      <c r="E208" s="288"/>
      <c r="F208" s="309" t="s">
        <v>691</v>
      </c>
      <c r="G208" s="288"/>
      <c r="H208" s="288" t="s">
        <v>857</v>
      </c>
      <c r="I208" s="288"/>
      <c r="J208" s="288"/>
      <c r="K208" s="331"/>
    </row>
    <row r="209" ht="15" customHeight="1">
      <c r="B209" s="348"/>
      <c r="C209" s="316"/>
      <c r="D209" s="316"/>
      <c r="E209" s="316"/>
      <c r="F209" s="309" t="s">
        <v>695</v>
      </c>
      <c r="G209" s="294"/>
      <c r="H209" s="335" t="s">
        <v>696</v>
      </c>
      <c r="I209" s="335"/>
      <c r="J209" s="335"/>
      <c r="K209" s="349"/>
    </row>
    <row r="210" ht="15" customHeight="1">
      <c r="B210" s="348"/>
      <c r="C210" s="316"/>
      <c r="D210" s="316"/>
      <c r="E210" s="316"/>
      <c r="F210" s="309" t="s">
        <v>697</v>
      </c>
      <c r="G210" s="294"/>
      <c r="H210" s="335" t="s">
        <v>858</v>
      </c>
      <c r="I210" s="335"/>
      <c r="J210" s="335"/>
      <c r="K210" s="349"/>
    </row>
    <row r="211" ht="15" customHeight="1">
      <c r="B211" s="348"/>
      <c r="C211" s="316"/>
      <c r="D211" s="316"/>
      <c r="E211" s="316"/>
      <c r="F211" s="350"/>
      <c r="G211" s="294"/>
      <c r="H211" s="351"/>
      <c r="I211" s="351"/>
      <c r="J211" s="351"/>
      <c r="K211" s="349"/>
    </row>
    <row r="212" ht="15" customHeight="1">
      <c r="B212" s="348"/>
      <c r="C212" s="288" t="s">
        <v>820</v>
      </c>
      <c r="D212" s="316"/>
      <c r="E212" s="316"/>
      <c r="F212" s="309">
        <v>1</v>
      </c>
      <c r="G212" s="294"/>
      <c r="H212" s="335" t="s">
        <v>859</v>
      </c>
      <c r="I212" s="335"/>
      <c r="J212" s="335"/>
      <c r="K212" s="349"/>
    </row>
    <row r="213" ht="15" customHeight="1">
      <c r="B213" s="348"/>
      <c r="C213" s="316"/>
      <c r="D213" s="316"/>
      <c r="E213" s="316"/>
      <c r="F213" s="309">
        <v>2</v>
      </c>
      <c r="G213" s="294"/>
      <c r="H213" s="335" t="s">
        <v>860</v>
      </c>
      <c r="I213" s="335"/>
      <c r="J213" s="335"/>
      <c r="K213" s="349"/>
    </row>
    <row r="214" ht="15" customHeight="1">
      <c r="B214" s="348"/>
      <c r="C214" s="316"/>
      <c r="D214" s="316"/>
      <c r="E214" s="316"/>
      <c r="F214" s="309">
        <v>3</v>
      </c>
      <c r="G214" s="294"/>
      <c r="H214" s="335" t="s">
        <v>861</v>
      </c>
      <c r="I214" s="335"/>
      <c r="J214" s="335"/>
      <c r="K214" s="349"/>
    </row>
    <row r="215" ht="15" customHeight="1">
      <c r="B215" s="348"/>
      <c r="C215" s="316"/>
      <c r="D215" s="316"/>
      <c r="E215" s="316"/>
      <c r="F215" s="309">
        <v>4</v>
      </c>
      <c r="G215" s="294"/>
      <c r="H215" s="335" t="s">
        <v>862</v>
      </c>
      <c r="I215" s="335"/>
      <c r="J215" s="335"/>
      <c r="K215" s="349"/>
    </row>
    <row r="216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DESKTOP-LD25PNU\Hana Zajíčková</dc:creator>
  <cp:lastModifiedBy>DESKTOP-LD25PNU\Hana Zajíčková</cp:lastModifiedBy>
  <dcterms:created xsi:type="dcterms:W3CDTF">2019-01-11T07:55:47Z</dcterms:created>
  <dcterms:modified xsi:type="dcterms:W3CDTF">2019-01-11T07:55:56Z</dcterms:modified>
</cp:coreProperties>
</file>